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LANCA (filtrar)" sheetId="1" r:id="rId4"/>
    <sheet state="visible" name="BALANCA (preencher)" sheetId="2" r:id="rId5"/>
    <sheet state="hidden" name="VARIÁVEIS" sheetId="3" r:id="rId6"/>
  </sheets>
  <definedNames>
    <definedName hidden="1" localSheetId="1" name="_xlnm._FilterDatabase">'BALANCA (preencher)'!$B$2:$G$206</definedName>
  </definedNames>
  <calcPr/>
</workbook>
</file>

<file path=xl/sharedStrings.xml><?xml version="1.0" encoding="utf-8"?>
<sst xmlns="http://schemas.openxmlformats.org/spreadsheetml/2006/main" count="451" uniqueCount="238">
  <si>
    <t>De</t>
  </si>
  <si>
    <t>Até</t>
  </si>
  <si>
    <t>Trimestre</t>
  </si>
  <si>
    <t>1º Trimestre</t>
  </si>
  <si>
    <t>Intervalo</t>
  </si>
  <si>
    <t>LINK</t>
  </si>
  <si>
    <t>Período</t>
  </si>
  <si>
    <t>Ano</t>
  </si>
  <si>
    <t>Exportação</t>
  </si>
  <si>
    <t>Importação</t>
  </si>
  <si>
    <t>Saldo</t>
  </si>
  <si>
    <t>COMPARAÇÃO COM O TRIMESTRE                                                  DO ANO ANTERIOR (SALDO)</t>
  </si>
  <si>
    <t>INCIAL</t>
  </si>
  <si>
    <t>FINAL</t>
  </si>
  <si>
    <t>VARIAÇÃO</t>
  </si>
  <si>
    <t>2000.1</t>
  </si>
  <si>
    <t>2000.2</t>
  </si>
  <si>
    <t>2º Trimestre</t>
  </si>
  <si>
    <t>2000.3</t>
  </si>
  <si>
    <t>3º Trimestre</t>
  </si>
  <si>
    <t>2000.4</t>
  </si>
  <si>
    <t>4º Trimestre</t>
  </si>
  <si>
    <t>2001.1</t>
  </si>
  <si>
    <t>2001.2</t>
  </si>
  <si>
    <t>2001.3</t>
  </si>
  <si>
    <t>2001.4</t>
  </si>
  <si>
    <t>2002.1</t>
  </si>
  <si>
    <t>2002.2</t>
  </si>
  <si>
    <t>2002.3</t>
  </si>
  <si>
    <t>2002.4</t>
  </si>
  <si>
    <t>2003.1</t>
  </si>
  <si>
    <t>2003.2</t>
  </si>
  <si>
    <t>2003.3</t>
  </si>
  <si>
    <t>2003.4</t>
  </si>
  <si>
    <t>2004.1</t>
  </si>
  <si>
    <t>2004.2</t>
  </si>
  <si>
    <t>2004.3</t>
  </si>
  <si>
    <t>2004.4</t>
  </si>
  <si>
    <t>2005.1</t>
  </si>
  <si>
    <t>2005.2</t>
  </si>
  <si>
    <t>2005.3</t>
  </si>
  <si>
    <t>2005.4</t>
  </si>
  <si>
    <t>2006.1</t>
  </si>
  <si>
    <t>2006.2</t>
  </si>
  <si>
    <t>2006.3</t>
  </si>
  <si>
    <t>2006.4</t>
  </si>
  <si>
    <t>2007.1</t>
  </si>
  <si>
    <t>2007.2</t>
  </si>
  <si>
    <t>2007.3</t>
  </si>
  <si>
    <t>2007.4</t>
  </si>
  <si>
    <t>2008.1</t>
  </si>
  <si>
    <t>2008.2</t>
  </si>
  <si>
    <t>2008.3</t>
  </si>
  <si>
    <t>2008.4</t>
  </si>
  <si>
    <t>2009.1</t>
  </si>
  <si>
    <t>2009.2</t>
  </si>
  <si>
    <t>2009.3</t>
  </si>
  <si>
    <t>2009.4</t>
  </si>
  <si>
    <t>2010.1</t>
  </si>
  <si>
    <t>2010.2</t>
  </si>
  <si>
    <t>2010.3</t>
  </si>
  <si>
    <t>2010.4</t>
  </si>
  <si>
    <t>2011.1</t>
  </si>
  <si>
    <t>2011.2</t>
  </si>
  <si>
    <t>2011.3</t>
  </si>
  <si>
    <t>2011.4</t>
  </si>
  <si>
    <t>2012.1</t>
  </si>
  <si>
    <t>2012.2</t>
  </si>
  <si>
    <t>2012.3</t>
  </si>
  <si>
    <t>2012.4</t>
  </si>
  <si>
    <t>2013.1</t>
  </si>
  <si>
    <t>2013.2</t>
  </si>
  <si>
    <t>2013.3</t>
  </si>
  <si>
    <t>2013.4</t>
  </si>
  <si>
    <t>2014.1</t>
  </si>
  <si>
    <t>2014.2</t>
  </si>
  <si>
    <t>2014.3</t>
  </si>
  <si>
    <t>2014.4</t>
  </si>
  <si>
    <t>2015.1</t>
  </si>
  <si>
    <t>2015.2</t>
  </si>
  <si>
    <t>2015.3</t>
  </si>
  <si>
    <t>2015.4</t>
  </si>
  <si>
    <t>2016.1</t>
  </si>
  <si>
    <t>2016.2</t>
  </si>
  <si>
    <t>2016.3</t>
  </si>
  <si>
    <t>2016.4</t>
  </si>
  <si>
    <t>2017.1</t>
  </si>
  <si>
    <t>2017.2</t>
  </si>
  <si>
    <t>2017.3</t>
  </si>
  <si>
    <t>2017.4</t>
  </si>
  <si>
    <t>2018.1</t>
  </si>
  <si>
    <t>2018.2</t>
  </si>
  <si>
    <t>2018.3</t>
  </si>
  <si>
    <t>2018.4</t>
  </si>
  <si>
    <t>2019.1</t>
  </si>
  <si>
    <t>2019.2</t>
  </si>
  <si>
    <t>2019.3</t>
  </si>
  <si>
    <t>2019.4</t>
  </si>
  <si>
    <t>2020.1</t>
  </si>
  <si>
    <t>2020.2</t>
  </si>
  <si>
    <t>2020.3</t>
  </si>
  <si>
    <t>2020.4</t>
  </si>
  <si>
    <t>2021.1</t>
  </si>
  <si>
    <t>2021.2</t>
  </si>
  <si>
    <t>2021.3</t>
  </si>
  <si>
    <t>2021.4</t>
  </si>
  <si>
    <t>2022.1</t>
  </si>
  <si>
    <t>2022.2</t>
  </si>
  <si>
    <t>2022.3</t>
  </si>
  <si>
    <t>2022.4</t>
  </si>
  <si>
    <t>2023.1</t>
  </si>
  <si>
    <t>2023.2</t>
  </si>
  <si>
    <t>2023.3</t>
  </si>
  <si>
    <t>2023.4</t>
  </si>
  <si>
    <t>2024.1</t>
  </si>
  <si>
    <t>2024.2</t>
  </si>
  <si>
    <t>2024.3</t>
  </si>
  <si>
    <t>2024.4</t>
  </si>
  <si>
    <t>2025.1</t>
  </si>
  <si>
    <t>2025.2</t>
  </si>
  <si>
    <t>2025.3</t>
  </si>
  <si>
    <t>2025.4</t>
  </si>
  <si>
    <t>2026.1</t>
  </si>
  <si>
    <t>2026.2</t>
  </si>
  <si>
    <t>2026.3</t>
  </si>
  <si>
    <t>2026.4</t>
  </si>
  <si>
    <t>2027.1</t>
  </si>
  <si>
    <t>2027.2</t>
  </si>
  <si>
    <t>2027.3</t>
  </si>
  <si>
    <t>2027.4</t>
  </si>
  <si>
    <t>2028.1</t>
  </si>
  <si>
    <t>2028.2</t>
  </si>
  <si>
    <t>2028.3</t>
  </si>
  <si>
    <t>2028.4</t>
  </si>
  <si>
    <t>2029.1</t>
  </si>
  <si>
    <t>2029.2</t>
  </si>
  <si>
    <t>2029.3</t>
  </si>
  <si>
    <t>2029.4</t>
  </si>
  <si>
    <t>2030.1</t>
  </si>
  <si>
    <t>2030.2</t>
  </si>
  <si>
    <t>2030.3</t>
  </si>
  <si>
    <t>2030.4</t>
  </si>
  <si>
    <t>2031.1</t>
  </si>
  <si>
    <t>2031.2</t>
  </si>
  <si>
    <t>2031.3</t>
  </si>
  <si>
    <t>2031.4</t>
  </si>
  <si>
    <t>2032.1</t>
  </si>
  <si>
    <t>2032.2</t>
  </si>
  <si>
    <t>2032.3</t>
  </si>
  <si>
    <t>2032.4</t>
  </si>
  <si>
    <t>2033.1</t>
  </si>
  <si>
    <t>2033.2</t>
  </si>
  <si>
    <t>2033.3</t>
  </si>
  <si>
    <t>2033.4</t>
  </si>
  <si>
    <t>2034.1</t>
  </si>
  <si>
    <t>2034.2</t>
  </si>
  <si>
    <t>2034.3</t>
  </si>
  <si>
    <t>2034.4</t>
  </si>
  <si>
    <t>2035.1</t>
  </si>
  <si>
    <t>2035.2</t>
  </si>
  <si>
    <t>2035.3</t>
  </si>
  <si>
    <t>2035.4</t>
  </si>
  <si>
    <t>2036.1</t>
  </si>
  <si>
    <t>2036.2</t>
  </si>
  <si>
    <t>2036.3</t>
  </si>
  <si>
    <t>2036.4</t>
  </si>
  <si>
    <t>2037.1</t>
  </si>
  <si>
    <t>2037.2</t>
  </si>
  <si>
    <t>2037.3</t>
  </si>
  <si>
    <t>2037.4</t>
  </si>
  <si>
    <t>2038.1</t>
  </si>
  <si>
    <t>2038.2</t>
  </si>
  <si>
    <t>2038.3</t>
  </si>
  <si>
    <t>2038.4</t>
  </si>
  <si>
    <t>2039.1</t>
  </si>
  <si>
    <t>2039.2</t>
  </si>
  <si>
    <t>2039.3</t>
  </si>
  <si>
    <t>2039.4</t>
  </si>
  <si>
    <t>2040.1</t>
  </si>
  <si>
    <t>2040.2</t>
  </si>
  <si>
    <t>2040.3</t>
  </si>
  <si>
    <t>2040.4</t>
  </si>
  <si>
    <t>2041.1</t>
  </si>
  <si>
    <t>2041.2</t>
  </si>
  <si>
    <t>2041.3</t>
  </si>
  <si>
    <t>2041.4</t>
  </si>
  <si>
    <t>2042.1</t>
  </si>
  <si>
    <t>2042.2</t>
  </si>
  <si>
    <t>2042.3</t>
  </si>
  <si>
    <t>2042.4</t>
  </si>
  <si>
    <t>2043.1</t>
  </si>
  <si>
    <t>2043.2</t>
  </si>
  <si>
    <t>2043.3</t>
  </si>
  <si>
    <t>2043.4</t>
  </si>
  <si>
    <t>2044.1</t>
  </si>
  <si>
    <t>2044.2</t>
  </si>
  <si>
    <t>2044.3</t>
  </si>
  <si>
    <t>2044.4</t>
  </si>
  <si>
    <t>2045.1</t>
  </si>
  <si>
    <t>2045.2</t>
  </si>
  <si>
    <t>2045.3</t>
  </si>
  <si>
    <t>2045.4</t>
  </si>
  <si>
    <t>2046.1</t>
  </si>
  <si>
    <t>2046.2</t>
  </si>
  <si>
    <t>2046.3</t>
  </si>
  <si>
    <t>2046.4</t>
  </si>
  <si>
    <t>2047.1</t>
  </si>
  <si>
    <t>2047.2</t>
  </si>
  <si>
    <t>2047.3</t>
  </si>
  <si>
    <t>2047.4</t>
  </si>
  <si>
    <t>2048.1</t>
  </si>
  <si>
    <t>2048.2</t>
  </si>
  <si>
    <t>2048.3</t>
  </si>
  <si>
    <t>2048.4</t>
  </si>
  <si>
    <t>2049.1</t>
  </si>
  <si>
    <t>2049.2</t>
  </si>
  <si>
    <t>2049.3</t>
  </si>
  <si>
    <t>2049.4</t>
  </si>
  <si>
    <t>2050.1</t>
  </si>
  <si>
    <t>2050.2</t>
  </si>
  <si>
    <t>2050.3</t>
  </si>
  <si>
    <t>2050.4</t>
  </si>
  <si>
    <t>Anos</t>
  </si>
  <si>
    <t>Meses</t>
  </si>
  <si>
    <t>Anos (De)</t>
  </si>
  <si>
    <t>Anos (Até)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</si>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</sst>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_-&quot;$&quot;\ * #,##0.00_-;\-&quot;$&quot;\ * #,##0.00_-;_-&quot;$&quot;\ * &quot;-&quot;??_-;_-@"/>
    <numFmt numFmtId="165" formatCode="0.0%"/>
    <numFmt numFmtId="166" formatCode="yyyy.m"/>
    <numFmt numFmtId="167" formatCode="[$$]#,##0"/>
  </numFmts>
  <fonts count="11">
    <font>
      <sz val="10.0"/>
      <color rgb="FF000000"/>
      <name val="Arial"/>
      <scheme val="minor"/>
    </font>
    <font>
      <sz val="12.0"/>
      <color rgb="FF212529"/>
      <name val="Roboto"/>
    </font>
    <font>
      <b/>
      <sz val="10.0"/>
      <color rgb="FFFFFFFF"/>
      <name val="Arial"/>
    </font>
    <font>
      <sz val="10.0"/>
      <color theme="1"/>
      <name val="Arial"/>
    </font>
    <font>
      <sz val="10.0"/>
      <color rgb="FF000000"/>
      <name val="Arial"/>
    </font>
    <font>
      <b/>
      <u/>
      <sz val="10.0"/>
      <color rgb="FF0000FF"/>
      <name val="Arial"/>
    </font>
    <font/>
    <font>
      <color theme="1"/>
      <name val="Arial"/>
      <scheme val="minor"/>
    </font>
    <font>
      <b/>
      <sz val="10.0"/>
      <color theme="0"/>
      <name val="Arial"/>
    </font>
    <font>
      <b/>
      <color rgb="FFFFFFFF"/>
      <name val="Arial"/>
      <scheme val="minor"/>
    </font>
    <font>
      <b/>
      <sz val="10.0"/>
      <color theme="1"/>
      <name val="Arial"/>
    </font>
  </fonts>
  <fills count="9">
    <fill>
      <patternFill patternType="none"/>
    </fill>
    <fill>
      <patternFill patternType="lightGray"/>
    </fill>
    <fill>
      <patternFill patternType="solid">
        <fgColor theme="4"/>
        <bgColor theme="4"/>
      </patternFill>
    </fill>
    <fill>
      <patternFill patternType="solid">
        <fgColor theme="5"/>
        <bgColor theme="5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rgb="FF004651"/>
        <bgColor rgb="FF004651"/>
      </patternFill>
    </fill>
    <fill>
      <patternFill patternType="solid">
        <fgColor rgb="FFFFFFFF"/>
        <bgColor rgb="FFFFFFFF"/>
      </patternFill>
    </fill>
    <fill>
      <patternFill patternType="solid">
        <fgColor rgb="FFD5E4CF"/>
        <bgColor rgb="FFD5E4CF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E9ECEF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66">
    <xf borderId="0" fillId="0" fontId="0" numFmtId="0" xfId="0" applyAlignment="1" applyFont="1">
      <alignment readingOrder="0" shrinkToFit="0" vertical="bottom" wrapText="0"/>
    </xf>
    <xf borderId="0" fillId="0" fontId="1" numFmtId="49" xfId="0" applyAlignment="1" applyFont="1" applyNumberFormat="1">
      <alignment readingOrder="0" vertical="top"/>
    </xf>
    <xf borderId="0" fillId="0" fontId="2" numFmtId="49" xfId="0" applyAlignment="1" applyFont="1" applyNumberFormat="1">
      <alignment horizontal="center" vertical="center"/>
    </xf>
    <xf borderId="0" fillId="0" fontId="2" numFmtId="0" xfId="0" applyAlignment="1" applyFont="1">
      <alignment horizontal="center" vertical="center"/>
    </xf>
    <xf borderId="0" fillId="0" fontId="2" numFmtId="49" xfId="0" applyAlignment="1" applyFont="1" applyNumberFormat="1">
      <alignment horizontal="center" readingOrder="0" vertical="center"/>
    </xf>
    <xf borderId="0" fillId="0" fontId="3" numFmtId="0" xfId="0" applyAlignment="1" applyFont="1">
      <alignment horizontal="center" vertical="center"/>
    </xf>
    <xf borderId="1" fillId="2" fontId="2" numFmtId="49" xfId="0" applyAlignment="1" applyBorder="1" applyFill="1" applyFont="1" applyNumberFormat="1">
      <alignment horizontal="center" readingOrder="0" vertical="center"/>
    </xf>
    <xf borderId="1" fillId="3" fontId="4" numFmtId="0" xfId="0" applyAlignment="1" applyBorder="1" applyFill="1" applyFont="1">
      <alignment horizontal="center" readingOrder="0" vertical="center"/>
    </xf>
    <xf borderId="2" fillId="2" fontId="5" numFmtId="49" xfId="0" applyAlignment="1" applyBorder="1" applyFont="1" applyNumberFormat="1">
      <alignment horizontal="center" readingOrder="0" vertical="center"/>
    </xf>
    <xf borderId="3" fillId="0" fontId="6" numFmtId="0" xfId="0" applyBorder="1" applyFont="1"/>
    <xf borderId="0" fillId="0" fontId="3" numFmtId="0" xfId="0" applyAlignment="1" applyFont="1">
      <alignment horizontal="center" readingOrder="0" vertical="center"/>
    </xf>
    <xf borderId="4" fillId="0" fontId="1" numFmtId="49" xfId="0" applyAlignment="1" applyBorder="1" applyFont="1" applyNumberFormat="1">
      <alignment readingOrder="0" vertical="top"/>
    </xf>
    <xf borderId="1" fillId="0" fontId="2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center" vertical="center"/>
    </xf>
    <xf borderId="5" fillId="2" fontId="2" numFmtId="0" xfId="0" applyAlignment="1" applyBorder="1" applyFont="1">
      <alignment horizontal="center" readingOrder="0" shrinkToFit="0" vertical="center" wrapText="1"/>
    </xf>
    <xf borderId="6" fillId="0" fontId="6" numFmtId="0" xfId="0" applyBorder="1" applyFont="1"/>
    <xf borderId="0" fillId="2" fontId="3" numFmtId="0" xfId="0" applyAlignment="1" applyFont="1">
      <alignment horizontal="center" vertical="center"/>
    </xf>
    <xf borderId="0" fillId="2" fontId="7" numFmtId="0" xfId="0" applyFont="1"/>
    <xf borderId="0" fillId="0" fontId="8" numFmtId="49" xfId="0" applyAlignment="1" applyFont="1" applyNumberFormat="1">
      <alignment horizontal="center" vertical="center"/>
    </xf>
    <xf borderId="1" fillId="0" fontId="4" numFmtId="49" xfId="0" applyAlignment="1" applyBorder="1" applyFont="1" applyNumberFormat="1">
      <alignment horizontal="center" readingOrder="0" vertical="center"/>
    </xf>
    <xf borderId="1" fillId="0" fontId="3" numFmtId="49" xfId="0" applyAlignment="1" applyBorder="1" applyFont="1" applyNumberFormat="1">
      <alignment horizontal="center" readingOrder="0" vertical="center"/>
    </xf>
    <xf borderId="1" fillId="0" fontId="4" numFmtId="1" xfId="0" applyAlignment="1" applyBorder="1" applyFont="1" applyNumberFormat="1">
      <alignment horizontal="center" readingOrder="0" vertical="center"/>
    </xf>
    <xf borderId="1" fillId="0" fontId="3" numFmtId="164" xfId="0" applyAlignment="1" applyBorder="1" applyFont="1" applyNumberFormat="1">
      <alignment horizontal="center" readingOrder="0" vertical="center"/>
    </xf>
    <xf borderId="1" fillId="0" fontId="7" numFmtId="164" xfId="0" applyAlignment="1" applyBorder="1" applyFont="1" applyNumberFormat="1">
      <alignment horizontal="center" vertical="center"/>
    </xf>
    <xf borderId="7" fillId="0" fontId="6" numFmtId="0" xfId="0" applyBorder="1" applyFont="1"/>
    <xf borderId="8" fillId="0" fontId="6" numFmtId="0" xfId="0" applyBorder="1" applyFont="1"/>
    <xf borderId="1" fillId="3" fontId="2" numFmtId="0" xfId="0" applyAlignment="1" applyBorder="1" applyFont="1">
      <alignment horizontal="center" readingOrder="0" vertical="center"/>
    </xf>
    <xf borderId="1" fillId="4" fontId="3" numFmtId="164" xfId="0" applyAlignment="1" applyBorder="1" applyFill="1" applyFont="1" applyNumberFormat="1">
      <alignment horizontal="center" vertical="center"/>
    </xf>
    <xf borderId="1" fillId="5" fontId="3" numFmtId="164" xfId="0" applyAlignment="1" applyBorder="1" applyFill="1" applyFont="1" applyNumberFormat="1">
      <alignment horizontal="center" vertical="center"/>
    </xf>
    <xf borderId="1" fillId="3" fontId="9" numFmtId="0" xfId="0" applyAlignment="1" applyBorder="1" applyFont="1">
      <alignment horizontal="center" readingOrder="0" vertical="center"/>
    </xf>
    <xf borderId="1" fillId="3" fontId="9" numFmtId="165" xfId="0" applyAlignment="1" applyBorder="1" applyFont="1" applyNumberFormat="1">
      <alignment horizontal="center" vertical="center"/>
    </xf>
    <xf borderId="0" fillId="0" fontId="10" numFmtId="49" xfId="0" applyAlignment="1" applyFont="1" applyNumberFormat="1">
      <alignment horizontal="center" vertical="center"/>
    </xf>
    <xf borderId="1" fillId="0" fontId="3" numFmtId="0" xfId="0" applyAlignment="1" applyBorder="1" applyFont="1">
      <alignment horizontal="center" readingOrder="0" vertical="center"/>
    </xf>
    <xf borderId="0" fillId="0" fontId="3" numFmtId="0" xfId="0" applyFont="1"/>
    <xf borderId="0" fillId="0" fontId="4" numFmtId="166" xfId="0" applyAlignment="1" applyFont="1" applyNumberFormat="1">
      <alignment horizontal="center" readingOrder="0" vertical="center"/>
    </xf>
    <xf borderId="0" fillId="0" fontId="4" numFmtId="1" xfId="0" applyAlignment="1" applyFont="1" applyNumberFormat="1">
      <alignment horizontal="center" readingOrder="0" vertical="center"/>
    </xf>
    <xf borderId="0" fillId="0" fontId="3" numFmtId="164" xfId="0" applyAlignment="1" applyFont="1" applyNumberFormat="1">
      <alignment horizontal="center" readingOrder="0" vertical="center"/>
    </xf>
    <xf borderId="0" fillId="0" fontId="7" numFmtId="164" xfId="0" applyAlignment="1" applyFont="1" applyNumberFormat="1">
      <alignment horizontal="center" vertical="center"/>
    </xf>
    <xf borderId="0" fillId="0" fontId="3" numFmtId="49" xfId="0" applyAlignment="1" applyFont="1" applyNumberFormat="1">
      <alignment horizontal="center" readingOrder="0" vertical="center"/>
    </xf>
    <xf borderId="0" fillId="0" fontId="3" numFmtId="164" xfId="0" applyAlignment="1" applyFont="1" applyNumberFormat="1">
      <alignment horizontal="center" vertical="center"/>
    </xf>
    <xf borderId="0" fillId="0" fontId="3" numFmtId="49" xfId="0" applyAlignment="1" applyFont="1" applyNumberFormat="1">
      <alignment horizontal="center" vertical="center"/>
    </xf>
    <xf borderId="0" fillId="0" fontId="3" numFmtId="1" xfId="0" applyAlignment="1" applyFont="1" applyNumberFormat="1">
      <alignment horizontal="center" vertical="center"/>
    </xf>
    <xf borderId="0" fillId="0" fontId="3" numFmtId="167" xfId="0" applyAlignment="1" applyFont="1" applyNumberFormat="1">
      <alignment horizontal="center" vertical="center"/>
    </xf>
    <xf borderId="0" fillId="0" fontId="7" numFmtId="1" xfId="0" applyFont="1" applyNumberFormat="1"/>
    <xf borderId="1" fillId="6" fontId="2" numFmtId="49" xfId="0" applyAlignment="1" applyBorder="1" applyFill="1" applyFont="1" applyNumberFormat="1">
      <alignment horizontal="center" readingOrder="0" vertical="center"/>
    </xf>
    <xf borderId="1" fillId="6" fontId="2" numFmtId="0" xfId="0" applyAlignment="1" applyBorder="1" applyFont="1">
      <alignment horizontal="center" readingOrder="0" vertical="center"/>
    </xf>
    <xf borderId="1" fillId="6" fontId="2" numFmtId="0" xfId="0" applyAlignment="1" applyBorder="1" applyFont="1">
      <alignment horizontal="center" vertical="center"/>
    </xf>
    <xf borderId="1" fillId="7" fontId="4" numFmtId="49" xfId="0" applyAlignment="1" applyBorder="1" applyFill="1" applyFont="1" applyNumberFormat="1">
      <alignment horizontal="center" readingOrder="0" vertical="center"/>
    </xf>
    <xf borderId="1" fillId="7" fontId="3" numFmtId="49" xfId="0" applyAlignment="1" applyBorder="1" applyFont="1" applyNumberFormat="1">
      <alignment horizontal="center" readingOrder="0" vertical="center"/>
    </xf>
    <xf borderId="1" fillId="7" fontId="4" numFmtId="1" xfId="0" applyAlignment="1" applyBorder="1" applyFont="1" applyNumberFormat="1">
      <alignment horizontal="center" readingOrder="0" vertical="center"/>
    </xf>
    <xf borderId="1" fillId="7" fontId="3" numFmtId="164" xfId="0" applyAlignment="1" applyBorder="1" applyFont="1" applyNumberFormat="1">
      <alignment horizontal="center" readingOrder="0" vertical="center"/>
    </xf>
    <xf borderId="1" fillId="7" fontId="7" numFmtId="164" xfId="0" applyAlignment="1" applyBorder="1" applyFont="1" applyNumberFormat="1">
      <alignment horizontal="center" vertical="center"/>
    </xf>
    <xf borderId="1" fillId="8" fontId="4" numFmtId="49" xfId="0" applyAlignment="1" applyBorder="1" applyFill="1" applyFont="1" applyNumberFormat="1">
      <alignment horizontal="center" readingOrder="0" vertical="center"/>
    </xf>
    <xf borderId="1" fillId="8" fontId="3" numFmtId="49" xfId="0" applyAlignment="1" applyBorder="1" applyFont="1" applyNumberFormat="1">
      <alignment horizontal="center" readingOrder="0" vertical="center"/>
    </xf>
    <xf borderId="1" fillId="8" fontId="4" numFmtId="1" xfId="0" applyAlignment="1" applyBorder="1" applyFont="1" applyNumberFormat="1">
      <alignment horizontal="center" readingOrder="0" vertical="center"/>
    </xf>
    <xf borderId="1" fillId="8" fontId="3" numFmtId="164" xfId="0" applyAlignment="1" applyBorder="1" applyFont="1" applyNumberFormat="1">
      <alignment horizontal="center" readingOrder="0" vertical="center"/>
    </xf>
    <xf borderId="1" fillId="8" fontId="7" numFmtId="164" xfId="0" applyAlignment="1" applyBorder="1" applyFont="1" applyNumberFormat="1">
      <alignment horizontal="center" vertical="center"/>
    </xf>
    <xf borderId="0" fillId="0" fontId="3" numFmtId="10" xfId="0" applyAlignment="1" applyFont="1" applyNumberFormat="1">
      <alignment horizontal="center" vertical="center"/>
    </xf>
    <xf borderId="1" fillId="8" fontId="3" numFmtId="164" xfId="0" applyAlignment="1" applyBorder="1" applyFont="1" applyNumberFormat="1">
      <alignment horizontal="center" vertical="center"/>
    </xf>
    <xf borderId="1" fillId="7" fontId="3" numFmtId="1" xfId="0" applyAlignment="1" applyBorder="1" applyFont="1" applyNumberFormat="1">
      <alignment horizontal="center" readingOrder="0" vertical="center"/>
    </xf>
    <xf borderId="1" fillId="7" fontId="3" numFmtId="167" xfId="0" applyAlignment="1" applyBorder="1" applyFont="1" applyNumberFormat="1">
      <alignment horizontal="center" vertical="center"/>
    </xf>
    <xf borderId="1" fillId="8" fontId="3" numFmtId="1" xfId="0" applyAlignment="1" applyBorder="1" applyFont="1" applyNumberFormat="1">
      <alignment horizontal="center" readingOrder="0" vertical="center"/>
    </xf>
    <xf borderId="1" fillId="8" fontId="3" numFmtId="167" xfId="0" applyAlignment="1" applyBorder="1" applyFont="1" applyNumberFormat="1">
      <alignment horizontal="center" vertical="center"/>
    </xf>
    <xf borderId="1" fillId="0" fontId="3" numFmtId="0" xfId="0" applyAlignment="1" applyBorder="1" applyFont="1">
      <alignment horizontal="center" vertical="center"/>
    </xf>
    <xf borderId="1" fillId="0" fontId="3" numFmtId="49" xfId="0" applyAlignment="1" applyBorder="1" applyFont="1" applyNumberFormat="1">
      <alignment horizontal="center" vertical="center"/>
    </xf>
    <xf borderId="1" fillId="0" fontId="3" numFmtId="0" xfId="0" applyAlignment="1" applyBorder="1" applyFont="1">
      <alignment horizontal="center" readingOrder="0" vertical="center"/>
    </xf>
  </cellXfs>
  <cellStyles count="1">
    <cellStyle xfId="0" name="Normal" builtinId="0"/>
  </cellStyles>
  <dxfs count="5">
    <dxf>
      <font/>
      <fill>
        <patternFill patternType="none"/>
      </fill>
      <border/>
    </dxf>
    <dxf>
      <font/>
      <fill>
        <patternFill patternType="solid">
          <fgColor rgb="FF004651"/>
          <bgColor rgb="FF004651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D5E4CF"/>
          <bgColor rgb="FFD5E4CF"/>
        </patternFill>
      </fill>
      <border/>
    </dxf>
    <dxf>
      <font/>
      <fill>
        <patternFill patternType="solid">
          <fgColor rgb="FFD4E2CE"/>
          <bgColor rgb="FFD4E2CE"/>
        </patternFill>
      </fill>
      <border/>
    </dxf>
  </dxfs>
  <tableStyles count="3">
    <tableStyle count="3" pivot="0" name="BALANCA (filtrar)-style">
      <tableStyleElement dxfId="1" type="headerRow"/>
      <tableStyleElement dxfId="2" type="firstRowStripe"/>
      <tableStyleElement dxfId="3" type="secondRowStripe"/>
    </tableStyle>
    <tableStyle count="3" pivot="0" name="VARIÁVEIS-style">
      <tableStyleElement dxfId="1" type="headerRow"/>
      <tableStyleElement dxfId="2" type="firstRowStripe"/>
      <tableStyleElement dxfId="3" type="secondRowStripe"/>
    </tableStyle>
    <tableStyle count="3" pivot="0" name="VARIÁVEIS-style 2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15070833177599374"/>
          <c:y val="0.05748220493363774"/>
          <c:w val="0.8175671189361139"/>
          <c:h val="0.6450317615468092"/>
        </c:manualLayout>
      </c:layout>
      <c:lineChart>
        <c:ser>
          <c:idx val="0"/>
          <c:order val="0"/>
          <c:tx>
            <c:v>Exportações</c:v>
          </c:tx>
          <c:spPr>
            <a:ln cmpd="sng" w="57150">
              <a:solidFill>
                <a:schemeClr val="accent2"/>
              </a:solidFill>
              <a:prstDash val="solid"/>
            </a:ln>
          </c:spPr>
          <c:marker>
            <c:symbol val="none"/>
          </c:marker>
          <c:cat>
            <c:strRef>
              <c:f>'BALANCA (filtrar)'!$D$6:$D$56</c:f>
            </c:strRef>
          </c:cat>
          <c:val>
            <c:numRef>
              <c:f>'BALANCA (filtrar)'!$E$6:$E$56</c:f>
              <c:numCache/>
            </c:numRef>
          </c:val>
          <c:smooth val="0"/>
        </c:ser>
        <c:axId val="1211899621"/>
        <c:axId val="1923974611"/>
      </c:lineChart>
      <c:catAx>
        <c:axId val="1211899621"/>
        <c:scaling>
          <c:orientation val="minMax"/>
          <c:min val="2013.0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 sz="1600">
                    <a:solidFill>
                      <a:schemeClr val="lt1"/>
                    </a:solidFill>
                    <a:latin typeface="Arial"/>
                  </a:defRPr>
                </a:pPr>
                <a:r>
                  <a:rPr b="1" i="0" sz="1600">
                    <a:solidFill>
                      <a:schemeClr val="lt1"/>
                    </a:solidFill>
                    <a:latin typeface="Arial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 rot="-3600000"/>
          <a:lstStyle/>
          <a:p>
            <a:pPr lvl="0">
              <a:defRPr b="1" i="0" sz="1600">
                <a:solidFill>
                  <a:schemeClr val="lt1"/>
                </a:solidFill>
                <a:latin typeface="Arial"/>
              </a:defRPr>
            </a:pPr>
          </a:p>
        </c:txPr>
        <c:crossAx val="1923974611"/>
      </c:catAx>
      <c:valAx>
        <c:axId val="1923974611"/>
        <c:scaling>
          <c:orientation val="minMax"/>
        </c:scaling>
        <c:delete val="0"/>
        <c:axPos val="l"/>
        <c:majorGridlines>
          <c:spPr>
            <a:ln>
              <a:solidFill>
                <a:srgbClr val="FFFFFF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1800">
                    <a:solidFill>
                      <a:schemeClr val="lt1"/>
                    </a:solidFill>
                    <a:latin typeface="Arial"/>
                  </a:defRPr>
                </a:pPr>
                <a:r>
                  <a:rPr b="1" i="0" sz="1800">
                    <a:solidFill>
                      <a:schemeClr val="lt1"/>
                    </a:solidFill>
                    <a:latin typeface="Arial"/>
                  </a:rPr>
                  <a:t>Valores (em milhões U$)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 i="0" sz="1600">
                <a:solidFill>
                  <a:schemeClr val="lt1"/>
                </a:solidFill>
                <a:latin typeface="Arial"/>
              </a:defRPr>
            </a:pPr>
          </a:p>
        </c:txPr>
        <c:crossAx val="1211899621"/>
      </c:valAx>
    </c:plotArea>
    <c:legend>
      <c:legendPos val="b"/>
      <c:layout>
        <c:manualLayout>
          <c:xMode val="edge"/>
          <c:yMode val="edge"/>
          <c:x val="0.23711084919518463"/>
          <c:y val="0.9075155834402922"/>
        </c:manualLayout>
      </c:layout>
      <c:overlay val="0"/>
      <c:txPr>
        <a:bodyPr/>
        <a:lstStyle/>
        <a:p>
          <a:pPr lvl="0">
            <a:defRPr b="1" i="0" sz="1800">
              <a:solidFill>
                <a:schemeClr val="lt1"/>
              </a:solidFill>
              <a:latin typeface="Arial"/>
            </a:defRPr>
          </a:pPr>
        </a:p>
      </c:txPr>
    </c:legend>
    <c:plotVisOnly val="1"/>
  </c:chart>
  <c:spPr>
    <a:solidFill>
      <a:srgbClr val="FFFFFF">
        <a:alpha val="0"/>
      </a:srgbClr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333375</xdr:colOff>
      <xdr:row>4</xdr:row>
      <xdr:rowOff>152400</xdr:rowOff>
    </xdr:from>
    <xdr:ext cx="5886450" cy="3790950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B5:G56" displayName="Table_1" name="Table_1" id="1">
  <tableColumns count="6">
    <tableColumn name="Período" id="1"/>
    <tableColumn name="Trimestre" id="2"/>
    <tableColumn name="Ano" id="3"/>
    <tableColumn name="Exportação" id="4"/>
    <tableColumn name="Importação" id="5"/>
    <tableColumn name="Saldo" id="6"/>
  </tableColumns>
  <tableStyleInfo name="BALANCA (filtrar)-style" showColumnStripes="0" showFirstColumn="1" showLastColumn="1" showRowStripes="1"/>
</table>
</file>

<file path=xl/tables/table2.xml><?xml version="1.0" encoding="utf-8"?>
<table xmlns="http://schemas.openxmlformats.org/spreadsheetml/2006/main" ref="B2:D53" displayName="Table_2" name="Table_2" id="2">
  <tableColumns count="3">
    <tableColumn name="Anos" id="1"/>
    <tableColumn name="Meses" id="2"/>
    <tableColumn name="Trimestre" id="3"/>
  </tableColumns>
  <tableStyleInfo name="VARIÁVEIS-style" showColumnStripes="0" showFirstColumn="1" showLastColumn="1" showRowStripes="1"/>
</table>
</file>

<file path=xl/tables/table3.xml><?xml version="1.0" encoding="utf-8"?>
<table xmlns="http://schemas.openxmlformats.org/spreadsheetml/2006/main" ref="F2:G53" displayName="Table_3" name="Table_3" id="3">
  <tableColumns count="2">
    <tableColumn name="Anos (De)" id="1"/>
    <tableColumn name="Anos (Até)" id="2"/>
  </tableColumns>
  <tableStyleInfo name="VARIÁVEIS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004651"/>
      </a:accent1>
      <a:accent2>
        <a:srgbClr val="57BB8A"/>
      </a:accent2>
      <a:accent3>
        <a:srgbClr val="D5E4CF"/>
      </a:accent3>
      <a:accent4>
        <a:srgbClr val="F1C232"/>
      </a:accent4>
      <a:accent5>
        <a:srgbClr val="E06666"/>
      </a:accent5>
      <a:accent6>
        <a:srgbClr val="674EA7"/>
      </a:accent6>
      <a:hlink>
        <a:srgbClr val="CDCDCC"/>
      </a:hlink>
      <a:folHlink>
        <a:srgbClr val="CDCD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comexstat.mdic.gov.br/pt/municipio" TargetMode="External"/><Relationship Id="rId2" Type="http://schemas.openxmlformats.org/officeDocument/2006/relationships/drawing" Target="../drawings/drawing1.xml"/><Relationship Id="rId4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4" Type="http://schemas.openxmlformats.org/officeDocument/2006/relationships/table" Target="../tables/table2.xml"/><Relationship Id="rId5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6.38"/>
    <col customWidth="1" min="2" max="8" width="15.75"/>
    <col customWidth="1" min="9" max="9" width="15.13"/>
    <col customWidth="1" min="10" max="10" width="17.63"/>
    <col customWidth="1" min="11" max="11" width="15.75"/>
    <col customWidth="1" min="12" max="14" width="16.38"/>
  </cols>
  <sheetData>
    <row r="1" ht="22.5" customHeight="1">
      <c r="A1" s="1"/>
      <c r="B1" s="2"/>
      <c r="C1" s="3"/>
      <c r="D1" s="2"/>
      <c r="E1" s="3"/>
      <c r="F1" s="4"/>
      <c r="G1" s="4"/>
      <c r="H1" s="5"/>
      <c r="I1" s="5"/>
      <c r="J1" s="5"/>
      <c r="K1" s="5"/>
      <c r="L1" s="5"/>
      <c r="M1" s="5"/>
      <c r="N1" s="5"/>
    </row>
    <row r="2" ht="15.0" customHeight="1">
      <c r="A2" s="1"/>
      <c r="B2" s="2"/>
      <c r="C2" s="3"/>
      <c r="D2" s="2"/>
      <c r="E2" s="3"/>
      <c r="F2" s="6" t="s">
        <v>0</v>
      </c>
      <c r="G2" s="6" t="s">
        <v>1</v>
      </c>
      <c r="H2" s="5"/>
      <c r="I2" s="5"/>
      <c r="J2" s="5"/>
      <c r="K2" s="5"/>
      <c r="L2" s="5"/>
      <c r="M2" s="5"/>
      <c r="N2" s="5"/>
    </row>
    <row r="3" ht="30.0" customHeight="1">
      <c r="A3" s="1"/>
      <c r="B3" s="6" t="s">
        <v>2</v>
      </c>
      <c r="C3" s="7" t="s">
        <v>3</v>
      </c>
      <c r="D3" s="2"/>
      <c r="E3" s="6" t="s">
        <v>4</v>
      </c>
      <c r="F3" s="7">
        <v>2010.0</v>
      </c>
      <c r="G3" s="7">
        <v>2023.0</v>
      </c>
      <c r="H3" s="5"/>
      <c r="I3" s="8" t="s">
        <v>5</v>
      </c>
      <c r="J3" s="9"/>
      <c r="K3" s="5"/>
      <c r="L3" s="10"/>
      <c r="M3" s="5"/>
      <c r="N3" s="5"/>
    </row>
    <row r="4" ht="22.5" customHeight="1">
      <c r="A4" s="11"/>
      <c r="B4" s="2"/>
      <c r="C4" s="3"/>
      <c r="D4" s="2"/>
      <c r="E4" s="3"/>
      <c r="F4" s="3"/>
      <c r="G4" s="3"/>
      <c r="H4" s="5"/>
      <c r="I4" s="5"/>
      <c r="J4" s="5"/>
      <c r="K4" s="5"/>
      <c r="L4" s="5"/>
      <c r="M4" s="5"/>
      <c r="N4" s="5"/>
    </row>
    <row r="5" ht="30.0" customHeight="1">
      <c r="A5" s="2"/>
      <c r="B5" s="6" t="s">
        <v>6</v>
      </c>
      <c r="C5" s="12" t="s">
        <v>2</v>
      </c>
      <c r="D5" s="6" t="s">
        <v>7</v>
      </c>
      <c r="E5" s="13" t="s">
        <v>8</v>
      </c>
      <c r="F5" s="13" t="s">
        <v>9</v>
      </c>
      <c r="G5" s="13" t="s">
        <v>10</v>
      </c>
      <c r="H5" s="5"/>
      <c r="I5" s="14" t="s">
        <v>11</v>
      </c>
      <c r="J5" s="15"/>
      <c r="K5" s="5"/>
      <c r="L5" s="16"/>
      <c r="M5" s="16"/>
      <c r="N5" s="16"/>
      <c r="O5" s="17"/>
      <c r="P5" s="17"/>
      <c r="Q5" s="17"/>
    </row>
    <row r="6" ht="24.75" customHeight="1">
      <c r="A6" s="18"/>
      <c r="B6" s="19" t="str">
        <f>IFERROR(__xludf.DUMMYFUNCTION("FILTER('BALANCA (preencher)'!B3:G206,'BALANCA (preencher)'!D3:D206&gt;=F3,'BALANCA (preencher)'!D3:D206&lt;=G3,'BALANCA (preencher)'!C3:C206=C3)"),"2010.1")</f>
        <v>2010.1</v>
      </c>
      <c r="C6" s="20" t="str">
        <f>IFERROR(__xludf.DUMMYFUNCTION("""COMPUTED_VALUE"""),"1º Trimestre")</f>
        <v>1º Trimestre</v>
      </c>
      <c r="D6" s="21">
        <f>IFERROR(__xludf.DUMMYFUNCTION("""COMPUTED_VALUE"""),2010.0)</f>
        <v>2010</v>
      </c>
      <c r="E6" s="22"/>
      <c r="F6" s="22"/>
      <c r="G6" s="23">
        <f>IFERROR(__xludf.DUMMYFUNCTION("""COMPUTED_VALUE"""),0.0)</f>
        <v>0</v>
      </c>
      <c r="H6" s="5"/>
      <c r="I6" s="24"/>
      <c r="J6" s="25"/>
      <c r="K6" s="5"/>
      <c r="L6" s="16"/>
      <c r="M6" s="16"/>
      <c r="N6" s="16"/>
      <c r="O6" s="17"/>
      <c r="P6" s="17"/>
      <c r="Q6" s="17"/>
    </row>
    <row r="7" ht="24.75" customHeight="1">
      <c r="A7" s="18"/>
      <c r="B7" s="19" t="str">
        <f>IFERROR(__xludf.DUMMYFUNCTION("""COMPUTED_VALUE"""),"2011.1")</f>
        <v>2011.1</v>
      </c>
      <c r="C7" s="20" t="str">
        <f>IFERROR(__xludf.DUMMYFUNCTION("""COMPUTED_VALUE"""),"1º Trimestre")</f>
        <v>1º Trimestre</v>
      </c>
      <c r="D7" s="21">
        <f>IFERROR(__xludf.DUMMYFUNCTION("""COMPUTED_VALUE"""),2011.0)</f>
        <v>2011</v>
      </c>
      <c r="E7" s="22"/>
      <c r="F7" s="22"/>
      <c r="G7" s="23">
        <f>IFERROR(__xludf.DUMMYFUNCTION("""COMPUTED_VALUE"""),0.0)</f>
        <v>0</v>
      </c>
      <c r="H7" s="5"/>
      <c r="I7" s="26" t="s">
        <v>12</v>
      </c>
      <c r="J7" s="27">
        <f t="shared" ref="J7:J8" si="1">G15</f>
        <v>0</v>
      </c>
      <c r="K7" s="5"/>
      <c r="L7" s="16"/>
      <c r="M7" s="16"/>
      <c r="N7" s="16"/>
      <c r="O7" s="17"/>
      <c r="P7" s="17"/>
      <c r="Q7" s="17"/>
    </row>
    <row r="8" ht="24.75" customHeight="1">
      <c r="A8" s="18"/>
      <c r="B8" s="19" t="str">
        <f>IFERROR(__xludf.DUMMYFUNCTION("""COMPUTED_VALUE"""),"2012.1")</f>
        <v>2012.1</v>
      </c>
      <c r="C8" s="20" t="str">
        <f>IFERROR(__xludf.DUMMYFUNCTION("""COMPUTED_VALUE"""),"1º Trimestre")</f>
        <v>1º Trimestre</v>
      </c>
      <c r="D8" s="21">
        <f>IFERROR(__xludf.DUMMYFUNCTION("""COMPUTED_VALUE"""),2012.0)</f>
        <v>2012</v>
      </c>
      <c r="E8" s="22"/>
      <c r="F8" s="22"/>
      <c r="G8" s="23">
        <f>IFERROR(__xludf.DUMMYFUNCTION("""COMPUTED_VALUE"""),0.0)</f>
        <v>0</v>
      </c>
      <c r="H8" s="5"/>
      <c r="I8" s="26" t="s">
        <v>13</v>
      </c>
      <c r="J8" s="28">
        <f t="shared" si="1"/>
        <v>0</v>
      </c>
      <c r="K8" s="5"/>
      <c r="L8" s="16"/>
      <c r="M8" s="16"/>
      <c r="N8" s="16"/>
      <c r="O8" s="17"/>
      <c r="P8" s="17"/>
      <c r="Q8" s="17"/>
    </row>
    <row r="9" ht="24.75" customHeight="1">
      <c r="A9" s="18"/>
      <c r="B9" s="19" t="str">
        <f>IFERROR(__xludf.DUMMYFUNCTION("""COMPUTED_VALUE"""),"2013.1")</f>
        <v>2013.1</v>
      </c>
      <c r="C9" s="20" t="str">
        <f>IFERROR(__xludf.DUMMYFUNCTION("""COMPUTED_VALUE"""),"1º Trimestre")</f>
        <v>1º Trimestre</v>
      </c>
      <c r="D9" s="21">
        <f>IFERROR(__xludf.DUMMYFUNCTION("""COMPUTED_VALUE"""),2013.0)</f>
        <v>2013</v>
      </c>
      <c r="E9" s="22"/>
      <c r="F9" s="22"/>
      <c r="G9" s="23">
        <f>IFERROR(__xludf.DUMMYFUNCTION("""COMPUTED_VALUE"""),0.0)</f>
        <v>0</v>
      </c>
      <c r="H9" s="5"/>
      <c r="I9" s="29" t="s">
        <v>14</v>
      </c>
      <c r="J9" s="30" t="str">
        <f>(J8-J7)/J7</f>
        <v>#DIV/0!</v>
      </c>
      <c r="K9" s="5"/>
      <c r="L9" s="16"/>
      <c r="M9" s="16"/>
      <c r="N9" s="16"/>
      <c r="O9" s="17"/>
      <c r="P9" s="17"/>
      <c r="Q9" s="17"/>
    </row>
    <row r="10" ht="24.75" customHeight="1">
      <c r="A10" s="18"/>
      <c r="B10" s="19" t="str">
        <f>IFERROR(__xludf.DUMMYFUNCTION("""COMPUTED_VALUE"""),"2014.1")</f>
        <v>2014.1</v>
      </c>
      <c r="C10" s="20" t="str">
        <f>IFERROR(__xludf.DUMMYFUNCTION("""COMPUTED_VALUE"""),"1º Trimestre")</f>
        <v>1º Trimestre</v>
      </c>
      <c r="D10" s="21">
        <f>IFERROR(__xludf.DUMMYFUNCTION("""COMPUTED_VALUE"""),2014.0)</f>
        <v>2014</v>
      </c>
      <c r="E10" s="22"/>
      <c r="F10" s="22"/>
      <c r="G10" s="23">
        <f>IFERROR(__xludf.DUMMYFUNCTION("""COMPUTED_VALUE"""),0.0)</f>
        <v>0</v>
      </c>
      <c r="H10" s="5"/>
      <c r="I10" s="5"/>
      <c r="J10" s="5"/>
      <c r="K10" s="5"/>
      <c r="L10" s="16"/>
      <c r="M10" s="16"/>
      <c r="N10" s="16"/>
      <c r="O10" s="17"/>
      <c r="P10" s="17"/>
      <c r="Q10" s="17"/>
    </row>
    <row r="11" ht="24.75" customHeight="1">
      <c r="A11" s="18"/>
      <c r="B11" s="19" t="str">
        <f>IFERROR(__xludf.DUMMYFUNCTION("""COMPUTED_VALUE"""),"2015.1")</f>
        <v>2015.1</v>
      </c>
      <c r="C11" s="20" t="str">
        <f>IFERROR(__xludf.DUMMYFUNCTION("""COMPUTED_VALUE"""),"1º Trimestre")</f>
        <v>1º Trimestre</v>
      </c>
      <c r="D11" s="21">
        <f>IFERROR(__xludf.DUMMYFUNCTION("""COMPUTED_VALUE"""),2015.0)</f>
        <v>2015</v>
      </c>
      <c r="E11" s="22"/>
      <c r="F11" s="22"/>
      <c r="G11" s="23">
        <f>IFERROR(__xludf.DUMMYFUNCTION("""COMPUTED_VALUE"""),0.0)</f>
        <v>0</v>
      </c>
      <c r="H11" s="5"/>
      <c r="I11" s="5"/>
      <c r="J11" s="5"/>
      <c r="K11" s="5"/>
      <c r="L11" s="16"/>
      <c r="M11" s="16"/>
      <c r="N11" s="16"/>
      <c r="O11" s="17"/>
      <c r="P11" s="17"/>
      <c r="Q11" s="17"/>
    </row>
    <row r="12" ht="24.75" customHeight="1">
      <c r="A12" s="18"/>
      <c r="B12" s="19" t="str">
        <f>IFERROR(__xludf.DUMMYFUNCTION("""COMPUTED_VALUE"""),"2016.1")</f>
        <v>2016.1</v>
      </c>
      <c r="C12" s="20" t="str">
        <f>IFERROR(__xludf.DUMMYFUNCTION("""COMPUTED_VALUE"""),"1º Trimestre")</f>
        <v>1º Trimestre</v>
      </c>
      <c r="D12" s="21">
        <f>IFERROR(__xludf.DUMMYFUNCTION("""COMPUTED_VALUE"""),2016.0)</f>
        <v>2016</v>
      </c>
      <c r="E12" s="22"/>
      <c r="F12" s="22"/>
      <c r="G12" s="23">
        <f>IFERROR(__xludf.DUMMYFUNCTION("""COMPUTED_VALUE"""),0.0)</f>
        <v>0</v>
      </c>
      <c r="H12" s="5"/>
      <c r="I12" s="5"/>
      <c r="J12" s="5"/>
      <c r="K12" s="5"/>
      <c r="L12" s="16"/>
      <c r="M12" s="16"/>
      <c r="N12" s="16"/>
      <c r="O12" s="17"/>
      <c r="P12" s="17"/>
      <c r="Q12" s="17"/>
    </row>
    <row r="13" ht="24.75" customHeight="1">
      <c r="A13" s="18"/>
      <c r="B13" s="19" t="str">
        <f>IFERROR(__xludf.DUMMYFUNCTION("""COMPUTED_VALUE"""),"2017.1")</f>
        <v>2017.1</v>
      </c>
      <c r="C13" s="20" t="str">
        <f>IFERROR(__xludf.DUMMYFUNCTION("""COMPUTED_VALUE"""),"1º Trimestre")</f>
        <v>1º Trimestre</v>
      </c>
      <c r="D13" s="21">
        <f>IFERROR(__xludf.DUMMYFUNCTION("""COMPUTED_VALUE"""),2017.0)</f>
        <v>2017</v>
      </c>
      <c r="E13" s="22"/>
      <c r="F13" s="22"/>
      <c r="G13" s="23">
        <f>IFERROR(__xludf.DUMMYFUNCTION("""COMPUTED_VALUE"""),0.0)</f>
        <v>0</v>
      </c>
      <c r="H13" s="5"/>
      <c r="I13" s="5"/>
      <c r="J13" s="5"/>
      <c r="K13" s="5"/>
      <c r="L13" s="16"/>
      <c r="M13" s="16"/>
      <c r="N13" s="16"/>
      <c r="O13" s="17"/>
      <c r="P13" s="17"/>
      <c r="Q13" s="17"/>
    </row>
    <row r="14" ht="24.75" customHeight="1">
      <c r="A14" s="18"/>
      <c r="B14" s="19" t="str">
        <f>IFERROR(__xludf.DUMMYFUNCTION("""COMPUTED_VALUE"""),"2018.1")</f>
        <v>2018.1</v>
      </c>
      <c r="C14" s="20" t="str">
        <f>IFERROR(__xludf.DUMMYFUNCTION("""COMPUTED_VALUE"""),"1º Trimestre")</f>
        <v>1º Trimestre</v>
      </c>
      <c r="D14" s="21">
        <f>IFERROR(__xludf.DUMMYFUNCTION("""COMPUTED_VALUE"""),2018.0)</f>
        <v>2018</v>
      </c>
      <c r="E14" s="22"/>
      <c r="F14" s="22"/>
      <c r="G14" s="23">
        <f>IFERROR(__xludf.DUMMYFUNCTION("""COMPUTED_VALUE"""),0.0)</f>
        <v>0</v>
      </c>
      <c r="H14" s="5"/>
      <c r="I14" s="5"/>
      <c r="J14" s="5"/>
      <c r="K14" s="5"/>
      <c r="L14" s="16"/>
      <c r="M14" s="16"/>
      <c r="N14" s="16"/>
      <c r="O14" s="17"/>
      <c r="P14" s="17"/>
      <c r="Q14" s="17"/>
    </row>
    <row r="15" ht="24.75" customHeight="1">
      <c r="A15" s="18"/>
      <c r="B15" s="19" t="str">
        <f>IFERROR(__xludf.DUMMYFUNCTION("""COMPUTED_VALUE"""),"2019.1")</f>
        <v>2019.1</v>
      </c>
      <c r="C15" s="20" t="str">
        <f>IFERROR(__xludf.DUMMYFUNCTION("""COMPUTED_VALUE"""),"1º Trimestre")</f>
        <v>1º Trimestre</v>
      </c>
      <c r="D15" s="21">
        <f>IFERROR(__xludf.DUMMYFUNCTION("""COMPUTED_VALUE"""),2019.0)</f>
        <v>2019</v>
      </c>
      <c r="E15" s="22"/>
      <c r="F15" s="22"/>
      <c r="G15" s="23">
        <f>IFERROR(__xludf.DUMMYFUNCTION("""COMPUTED_VALUE"""),0.0)</f>
        <v>0</v>
      </c>
      <c r="H15" s="5"/>
      <c r="I15" s="5"/>
      <c r="J15" s="5"/>
      <c r="K15" s="5"/>
      <c r="L15" s="16"/>
      <c r="M15" s="16"/>
      <c r="N15" s="16"/>
      <c r="O15" s="17"/>
      <c r="P15" s="17"/>
      <c r="Q15" s="17"/>
    </row>
    <row r="16" ht="24.75" customHeight="1">
      <c r="A16" s="18"/>
      <c r="B16" s="19" t="str">
        <f>IFERROR(__xludf.DUMMYFUNCTION("""COMPUTED_VALUE"""),"2020.1")</f>
        <v>2020.1</v>
      </c>
      <c r="C16" s="20" t="str">
        <f>IFERROR(__xludf.DUMMYFUNCTION("""COMPUTED_VALUE"""),"1º Trimestre")</f>
        <v>1º Trimestre</v>
      </c>
      <c r="D16" s="21">
        <f>IFERROR(__xludf.DUMMYFUNCTION("""COMPUTED_VALUE"""),2020.0)</f>
        <v>2020</v>
      </c>
      <c r="E16" s="22"/>
      <c r="F16" s="22"/>
      <c r="G16" s="23">
        <f>IFERROR(__xludf.DUMMYFUNCTION("""COMPUTED_VALUE"""),0.0)</f>
        <v>0</v>
      </c>
      <c r="H16" s="5"/>
      <c r="I16" s="5"/>
      <c r="J16" s="5"/>
      <c r="K16" s="5"/>
      <c r="L16" s="16"/>
      <c r="M16" s="16"/>
      <c r="N16" s="16"/>
      <c r="O16" s="17"/>
      <c r="P16" s="17"/>
      <c r="Q16" s="17"/>
    </row>
    <row r="17" ht="24.75" customHeight="1">
      <c r="A17" s="31"/>
      <c r="B17" s="19" t="str">
        <f>IFERROR(__xludf.DUMMYFUNCTION("""COMPUTED_VALUE"""),"2021.1")</f>
        <v>2021.1</v>
      </c>
      <c r="C17" s="20" t="str">
        <f>IFERROR(__xludf.DUMMYFUNCTION("""COMPUTED_VALUE"""),"1º Trimestre")</f>
        <v>1º Trimestre</v>
      </c>
      <c r="D17" s="21">
        <f>IFERROR(__xludf.DUMMYFUNCTION("""COMPUTED_VALUE"""),2021.0)</f>
        <v>2021</v>
      </c>
      <c r="E17" s="22"/>
      <c r="F17" s="22"/>
      <c r="G17" s="23">
        <f>IFERROR(__xludf.DUMMYFUNCTION("""COMPUTED_VALUE"""),0.0)</f>
        <v>0</v>
      </c>
      <c r="H17" s="5"/>
      <c r="I17" s="5"/>
      <c r="J17" s="5"/>
      <c r="K17" s="5"/>
      <c r="L17" s="16"/>
      <c r="M17" s="16"/>
      <c r="N17" s="16"/>
      <c r="O17" s="17"/>
      <c r="P17" s="17"/>
      <c r="Q17" s="17"/>
    </row>
    <row r="18" ht="24.75" customHeight="1">
      <c r="A18" s="31"/>
      <c r="B18" s="19" t="str">
        <f>IFERROR(__xludf.DUMMYFUNCTION("""COMPUTED_VALUE"""),"2022.1")</f>
        <v>2022.1</v>
      </c>
      <c r="C18" s="20" t="str">
        <f>IFERROR(__xludf.DUMMYFUNCTION("""COMPUTED_VALUE"""),"1º Trimestre")</f>
        <v>1º Trimestre</v>
      </c>
      <c r="D18" s="21">
        <f>IFERROR(__xludf.DUMMYFUNCTION("""COMPUTED_VALUE"""),2022.0)</f>
        <v>2022</v>
      </c>
      <c r="E18" s="22"/>
      <c r="F18" s="22"/>
      <c r="G18" s="23">
        <f>IFERROR(__xludf.DUMMYFUNCTION("""COMPUTED_VALUE"""),0.0)</f>
        <v>0</v>
      </c>
      <c r="H18" s="5"/>
      <c r="I18" s="5"/>
      <c r="J18" s="5"/>
      <c r="K18" s="5"/>
      <c r="L18" s="5"/>
      <c r="M18" s="5"/>
      <c r="N18" s="5"/>
    </row>
    <row r="19" ht="24.75" customHeight="1">
      <c r="A19" s="31"/>
      <c r="B19" s="19" t="str">
        <f>IFERROR(__xludf.DUMMYFUNCTION("""COMPUTED_VALUE"""),"2023.1")</f>
        <v>2023.1</v>
      </c>
      <c r="C19" s="20" t="str">
        <f>IFERROR(__xludf.DUMMYFUNCTION("""COMPUTED_VALUE"""),"1º Trimestre")</f>
        <v>1º Trimestre</v>
      </c>
      <c r="D19" s="21">
        <f>IFERROR(__xludf.DUMMYFUNCTION("""COMPUTED_VALUE"""),2023.0)</f>
        <v>2023</v>
      </c>
      <c r="E19" s="22"/>
      <c r="F19" s="22"/>
      <c r="G19" s="23">
        <f>IFERROR(__xludf.DUMMYFUNCTION("""COMPUTED_VALUE"""),0.0)</f>
        <v>0</v>
      </c>
      <c r="H19" s="5"/>
      <c r="I19" s="5"/>
      <c r="J19" s="5"/>
      <c r="K19" s="5"/>
      <c r="L19" s="5"/>
      <c r="M19" s="5"/>
      <c r="N19" s="5"/>
    </row>
    <row r="20" ht="24.75" customHeight="1">
      <c r="A20" s="31"/>
      <c r="B20" s="19"/>
      <c r="C20" s="32"/>
      <c r="D20" s="21"/>
      <c r="E20" s="22"/>
      <c r="F20" s="22"/>
      <c r="G20" s="23"/>
      <c r="H20" s="5"/>
      <c r="I20" s="5"/>
      <c r="J20" s="5"/>
      <c r="K20" s="5"/>
      <c r="L20" s="5"/>
      <c r="M20" s="5"/>
      <c r="N20" s="5"/>
    </row>
    <row r="21" ht="24.75" customHeight="1">
      <c r="A21" s="31"/>
      <c r="B21" s="19"/>
      <c r="C21" s="32"/>
      <c r="D21" s="21"/>
      <c r="E21" s="22"/>
      <c r="F21" s="22"/>
      <c r="G21" s="23"/>
      <c r="H21" s="5"/>
      <c r="I21" s="5"/>
      <c r="J21" s="5"/>
      <c r="K21" s="5"/>
      <c r="L21" s="5"/>
      <c r="M21" s="5"/>
      <c r="N21" s="5"/>
    </row>
    <row r="22" ht="24.75" customHeight="1">
      <c r="A22" s="31"/>
      <c r="B22" s="19"/>
      <c r="C22" s="32"/>
      <c r="D22" s="21"/>
      <c r="E22" s="22"/>
      <c r="F22" s="22"/>
      <c r="G22" s="23"/>
      <c r="H22" s="5"/>
      <c r="I22" s="5"/>
      <c r="J22" s="5"/>
      <c r="K22" s="5"/>
      <c r="L22" s="5"/>
      <c r="M22" s="5"/>
      <c r="N22" s="5"/>
    </row>
    <row r="23" ht="24.75" customHeight="1">
      <c r="A23" s="31"/>
      <c r="B23" s="19"/>
      <c r="C23" s="32"/>
      <c r="D23" s="21"/>
      <c r="E23" s="22"/>
      <c r="F23" s="22"/>
      <c r="G23" s="23"/>
      <c r="H23" s="5"/>
      <c r="I23" s="5"/>
      <c r="J23" s="5"/>
      <c r="K23" s="5"/>
      <c r="L23" s="5"/>
      <c r="M23" s="5"/>
      <c r="N23" s="5"/>
    </row>
    <row r="24" ht="24.75" customHeight="1">
      <c r="A24" s="31"/>
      <c r="B24" s="19"/>
      <c r="C24" s="32"/>
      <c r="D24" s="21"/>
      <c r="E24" s="22"/>
      <c r="F24" s="22"/>
      <c r="G24" s="23"/>
      <c r="H24" s="5"/>
      <c r="I24" s="5"/>
      <c r="J24" s="5"/>
      <c r="K24" s="5"/>
      <c r="L24" s="5"/>
      <c r="M24" s="5"/>
      <c r="N24" s="5"/>
    </row>
    <row r="25" ht="24.75" customHeight="1">
      <c r="A25" s="31"/>
      <c r="B25" s="19"/>
      <c r="C25" s="32"/>
      <c r="D25" s="21"/>
      <c r="E25" s="22"/>
      <c r="F25" s="22"/>
      <c r="G25" s="23"/>
      <c r="H25" s="5"/>
      <c r="I25" s="5"/>
      <c r="J25" s="5"/>
      <c r="K25" s="5"/>
      <c r="L25" s="5"/>
      <c r="M25" s="5"/>
      <c r="N25" s="5"/>
    </row>
    <row r="26" ht="24.75" customHeight="1">
      <c r="A26" s="31"/>
      <c r="B26" s="19"/>
      <c r="C26" s="32"/>
      <c r="D26" s="21"/>
      <c r="E26" s="22"/>
      <c r="F26" s="22"/>
      <c r="G26" s="23"/>
      <c r="H26" s="5"/>
      <c r="I26" s="5"/>
      <c r="J26" s="5"/>
      <c r="K26" s="5"/>
      <c r="L26" s="5"/>
      <c r="M26" s="5"/>
      <c r="N26" s="5"/>
    </row>
    <row r="27" ht="24.75" customHeight="1">
      <c r="A27" s="31"/>
      <c r="B27" s="19"/>
      <c r="C27" s="32"/>
      <c r="D27" s="21"/>
      <c r="E27" s="22"/>
      <c r="F27" s="22"/>
      <c r="G27" s="23"/>
      <c r="H27" s="5"/>
      <c r="I27" s="5"/>
      <c r="J27" s="5"/>
      <c r="K27" s="5"/>
      <c r="L27" s="5"/>
      <c r="M27" s="5"/>
      <c r="N27" s="5"/>
    </row>
    <row r="28" ht="24.75" customHeight="1">
      <c r="A28" s="18"/>
      <c r="B28" s="19"/>
      <c r="C28" s="32"/>
      <c r="D28" s="21"/>
      <c r="E28" s="22"/>
      <c r="F28" s="22"/>
      <c r="G28" s="23"/>
      <c r="H28" s="5"/>
      <c r="I28" s="5"/>
      <c r="J28" s="5"/>
      <c r="K28" s="5"/>
      <c r="L28" s="5"/>
      <c r="M28" s="5"/>
      <c r="N28" s="5"/>
    </row>
    <row r="29" ht="24.75" customHeight="1">
      <c r="A29" s="18"/>
      <c r="B29" s="19"/>
      <c r="C29" s="32"/>
      <c r="D29" s="21"/>
      <c r="E29" s="22"/>
      <c r="F29" s="22"/>
      <c r="G29" s="23"/>
      <c r="H29" s="5"/>
      <c r="I29" s="5"/>
      <c r="J29" s="5"/>
      <c r="K29" s="5"/>
      <c r="L29" s="5"/>
      <c r="M29" s="5"/>
      <c r="N29" s="5"/>
    </row>
    <row r="30" ht="24.75" customHeight="1">
      <c r="A30" s="18"/>
      <c r="B30" s="19"/>
      <c r="C30" s="32"/>
      <c r="D30" s="21"/>
      <c r="E30" s="22"/>
      <c r="F30" s="22"/>
      <c r="G30" s="23"/>
      <c r="H30" s="5"/>
      <c r="I30" s="5"/>
      <c r="J30" s="5"/>
      <c r="K30" s="5"/>
      <c r="L30" s="5"/>
      <c r="M30" s="5"/>
      <c r="N30" s="5"/>
    </row>
    <row r="31" ht="24.75" customHeight="1">
      <c r="A31" s="18"/>
      <c r="B31" s="19"/>
      <c r="C31" s="32"/>
      <c r="D31" s="21"/>
      <c r="E31" s="22"/>
      <c r="F31" s="22"/>
      <c r="G31" s="23"/>
      <c r="H31" s="5"/>
      <c r="I31" s="5"/>
      <c r="J31" s="5"/>
      <c r="K31" s="5"/>
      <c r="L31" s="5"/>
      <c r="M31" s="5"/>
      <c r="N31" s="5"/>
    </row>
    <row r="32" ht="24.75" customHeight="1">
      <c r="A32" s="18"/>
      <c r="B32" s="19"/>
      <c r="C32" s="32"/>
      <c r="D32" s="21"/>
      <c r="E32" s="22"/>
      <c r="F32" s="22"/>
      <c r="G32" s="23"/>
      <c r="H32" s="5"/>
      <c r="I32" s="5"/>
      <c r="J32" s="5"/>
      <c r="K32" s="5"/>
      <c r="L32" s="5"/>
      <c r="M32" s="5"/>
      <c r="N32" s="5"/>
    </row>
    <row r="33" ht="24.75" customHeight="1">
      <c r="A33" s="18"/>
      <c r="B33" s="19"/>
      <c r="C33" s="32"/>
      <c r="D33" s="21"/>
      <c r="E33" s="22"/>
      <c r="F33" s="22"/>
      <c r="G33" s="23"/>
      <c r="H33" s="5"/>
      <c r="I33" s="5"/>
      <c r="J33" s="5"/>
      <c r="K33" s="5"/>
      <c r="L33" s="5"/>
      <c r="M33" s="5"/>
      <c r="N33" s="5"/>
    </row>
    <row r="34" ht="24.75" customHeight="1">
      <c r="A34" s="18"/>
      <c r="B34" s="19"/>
      <c r="C34" s="32"/>
      <c r="D34" s="21"/>
      <c r="E34" s="22"/>
      <c r="F34" s="22"/>
      <c r="G34" s="23"/>
      <c r="H34" s="5"/>
      <c r="I34" s="5"/>
      <c r="J34" s="5"/>
      <c r="K34" s="5"/>
      <c r="L34" s="5"/>
      <c r="M34" s="5"/>
      <c r="N34" s="5"/>
    </row>
    <row r="35" ht="24.75" customHeight="1">
      <c r="A35" s="18"/>
      <c r="B35" s="19"/>
      <c r="C35" s="32"/>
      <c r="D35" s="21"/>
      <c r="E35" s="22"/>
      <c r="F35" s="22"/>
      <c r="G35" s="23"/>
      <c r="H35" s="5"/>
      <c r="I35" s="5"/>
      <c r="J35" s="5"/>
      <c r="K35" s="5"/>
      <c r="L35" s="5"/>
      <c r="M35" s="5"/>
      <c r="N35" s="5"/>
    </row>
    <row r="36" ht="24.75" customHeight="1">
      <c r="A36" s="18"/>
      <c r="B36" s="19"/>
      <c r="C36" s="32"/>
      <c r="D36" s="21"/>
      <c r="E36" s="22"/>
      <c r="F36" s="22"/>
      <c r="G36" s="23"/>
      <c r="H36" s="5"/>
      <c r="I36" s="5"/>
      <c r="J36" s="5"/>
      <c r="K36" s="5"/>
      <c r="L36" s="5"/>
      <c r="M36" s="5"/>
      <c r="N36" s="5"/>
    </row>
    <row r="37" ht="24.75" customHeight="1">
      <c r="A37" s="18"/>
      <c r="B37" s="19"/>
      <c r="C37" s="32"/>
      <c r="D37" s="21"/>
      <c r="E37" s="22"/>
      <c r="F37" s="22"/>
      <c r="G37" s="23"/>
      <c r="H37" s="5"/>
      <c r="I37" s="5"/>
      <c r="J37" s="5"/>
      <c r="K37" s="5"/>
      <c r="L37" s="5"/>
      <c r="M37" s="5"/>
      <c r="N37" s="5"/>
    </row>
    <row r="38" ht="24.75" customHeight="1">
      <c r="A38" s="18"/>
      <c r="B38" s="19"/>
      <c r="C38" s="32"/>
      <c r="D38" s="21"/>
      <c r="E38" s="22"/>
      <c r="F38" s="22"/>
      <c r="G38" s="23"/>
      <c r="H38" s="5"/>
      <c r="I38" s="5"/>
      <c r="J38" s="5"/>
      <c r="K38" s="5"/>
      <c r="L38" s="5"/>
      <c r="M38" s="5"/>
      <c r="N38" s="5"/>
    </row>
    <row r="39" ht="24.75" customHeight="1">
      <c r="A39" s="31"/>
      <c r="B39" s="19"/>
      <c r="C39" s="32"/>
      <c r="D39" s="21"/>
      <c r="E39" s="22"/>
      <c r="F39" s="22"/>
      <c r="G39" s="23"/>
      <c r="H39" s="5"/>
      <c r="I39" s="5"/>
      <c r="J39" s="5"/>
      <c r="K39" s="5"/>
      <c r="L39" s="5"/>
      <c r="M39" s="5"/>
      <c r="N39" s="5"/>
    </row>
    <row r="40" ht="24.75" customHeight="1">
      <c r="A40" s="31"/>
      <c r="B40" s="19"/>
      <c r="C40" s="32"/>
      <c r="D40" s="21"/>
      <c r="E40" s="22"/>
      <c r="F40" s="22"/>
      <c r="G40" s="23"/>
      <c r="H40" s="5"/>
      <c r="I40" s="5"/>
      <c r="J40" s="5"/>
      <c r="K40" s="5"/>
      <c r="L40" s="5"/>
      <c r="M40" s="5"/>
      <c r="N40" s="5"/>
    </row>
    <row r="41" ht="24.75" customHeight="1">
      <c r="A41" s="31"/>
      <c r="B41" s="19"/>
      <c r="C41" s="32"/>
      <c r="D41" s="21"/>
      <c r="E41" s="22"/>
      <c r="F41" s="22"/>
      <c r="G41" s="23"/>
      <c r="H41" s="5"/>
      <c r="I41" s="5"/>
      <c r="J41" s="5"/>
      <c r="K41" s="5"/>
      <c r="L41" s="5"/>
      <c r="M41" s="5"/>
      <c r="N41" s="5"/>
    </row>
    <row r="42" ht="24.75" customHeight="1">
      <c r="A42" s="31"/>
      <c r="B42" s="19"/>
      <c r="C42" s="32"/>
      <c r="D42" s="21"/>
      <c r="E42" s="22"/>
      <c r="F42" s="22"/>
      <c r="G42" s="23"/>
      <c r="H42" s="5"/>
      <c r="I42" s="5"/>
      <c r="J42" s="5"/>
      <c r="K42" s="5"/>
      <c r="L42" s="5"/>
      <c r="M42" s="5"/>
      <c r="N42" s="5"/>
    </row>
    <row r="43" ht="24.75" customHeight="1">
      <c r="A43" s="31"/>
      <c r="B43" s="19"/>
      <c r="C43" s="32"/>
      <c r="D43" s="21"/>
      <c r="E43" s="22"/>
      <c r="F43" s="22"/>
      <c r="G43" s="23"/>
      <c r="H43" s="5"/>
      <c r="I43" s="5"/>
      <c r="J43" s="5"/>
      <c r="K43" s="5"/>
      <c r="L43" s="5"/>
      <c r="M43" s="5"/>
      <c r="N43" s="5"/>
    </row>
    <row r="44" ht="24.75" customHeight="1">
      <c r="A44" s="31"/>
      <c r="B44" s="19"/>
      <c r="C44" s="32"/>
      <c r="D44" s="21"/>
      <c r="E44" s="22"/>
      <c r="F44" s="22"/>
      <c r="G44" s="23"/>
      <c r="H44" s="5"/>
      <c r="I44" s="5"/>
      <c r="J44" s="5"/>
      <c r="K44" s="5"/>
      <c r="L44" s="5"/>
      <c r="M44" s="5"/>
      <c r="N44" s="5"/>
    </row>
    <row r="45" ht="24.75" customHeight="1">
      <c r="A45" s="31"/>
      <c r="B45" s="19"/>
      <c r="C45" s="32"/>
      <c r="D45" s="21"/>
      <c r="E45" s="22"/>
      <c r="F45" s="22"/>
      <c r="G45" s="23"/>
      <c r="H45" s="5"/>
      <c r="I45" s="5"/>
      <c r="J45" s="5"/>
      <c r="K45" s="5"/>
      <c r="L45" s="5"/>
      <c r="M45" s="5"/>
      <c r="N45" s="5"/>
    </row>
    <row r="46" ht="24.75" customHeight="1">
      <c r="A46" s="31"/>
      <c r="B46" s="19"/>
      <c r="C46" s="32"/>
      <c r="D46" s="21"/>
      <c r="E46" s="22"/>
      <c r="F46" s="22"/>
      <c r="G46" s="23"/>
      <c r="H46" s="5"/>
      <c r="I46" s="5"/>
      <c r="J46" s="5"/>
      <c r="K46" s="5"/>
      <c r="L46" s="5"/>
      <c r="M46" s="5"/>
      <c r="N46" s="5"/>
    </row>
    <row r="47" ht="24.75" customHeight="1">
      <c r="A47" s="31"/>
      <c r="B47" s="19"/>
      <c r="C47" s="32"/>
      <c r="D47" s="21"/>
      <c r="E47" s="22"/>
      <c r="F47" s="22"/>
      <c r="G47" s="23"/>
      <c r="H47" s="5"/>
      <c r="I47" s="5"/>
      <c r="J47" s="5"/>
      <c r="K47" s="5"/>
      <c r="L47" s="5"/>
      <c r="M47" s="5"/>
      <c r="N47" s="5"/>
    </row>
    <row r="48" ht="24.75" customHeight="1">
      <c r="A48" s="31"/>
      <c r="B48" s="19"/>
      <c r="C48" s="32"/>
      <c r="D48" s="21"/>
      <c r="E48" s="22"/>
      <c r="F48" s="22"/>
      <c r="G48" s="23"/>
      <c r="H48" s="5"/>
      <c r="I48" s="5"/>
      <c r="J48" s="5"/>
      <c r="K48" s="5"/>
      <c r="L48" s="5"/>
      <c r="M48" s="5"/>
      <c r="N48" s="5"/>
    </row>
    <row r="49" ht="24.75" customHeight="1">
      <c r="A49" s="31"/>
      <c r="B49" s="19"/>
      <c r="C49" s="20"/>
      <c r="D49" s="21"/>
      <c r="E49" s="22"/>
      <c r="F49" s="22"/>
      <c r="G49" s="23"/>
      <c r="H49" s="5"/>
      <c r="I49" s="5"/>
      <c r="J49" s="5"/>
      <c r="K49" s="5"/>
      <c r="L49" s="5"/>
      <c r="M49" s="5"/>
      <c r="N49" s="5"/>
    </row>
    <row r="50" ht="24.75" customHeight="1">
      <c r="A50" s="33"/>
      <c r="B50" s="19"/>
      <c r="C50" s="32"/>
      <c r="D50" s="21"/>
      <c r="E50" s="22"/>
      <c r="F50" s="22"/>
      <c r="G50" s="23"/>
      <c r="H50" s="33"/>
      <c r="I50" s="33"/>
      <c r="J50" s="33"/>
      <c r="K50" s="33"/>
      <c r="L50" s="33"/>
      <c r="M50" s="33"/>
      <c r="N50" s="33"/>
    </row>
    <row r="51" ht="24.75" customHeight="1">
      <c r="A51" s="33"/>
      <c r="B51" s="19"/>
      <c r="C51" s="32"/>
      <c r="D51" s="21"/>
      <c r="E51" s="22"/>
      <c r="F51" s="22"/>
      <c r="G51" s="23"/>
      <c r="H51" s="33"/>
      <c r="I51" s="33"/>
      <c r="J51" s="33"/>
      <c r="K51" s="33"/>
      <c r="L51" s="33"/>
      <c r="M51" s="33"/>
      <c r="N51" s="33"/>
    </row>
    <row r="52" ht="24.75" customHeight="1">
      <c r="A52" s="33"/>
      <c r="B52" s="19"/>
      <c r="C52" s="32"/>
      <c r="D52" s="21"/>
      <c r="E52" s="22"/>
      <c r="F52" s="22"/>
      <c r="G52" s="23"/>
      <c r="H52" s="33"/>
      <c r="I52" s="33"/>
      <c r="J52" s="33"/>
      <c r="K52" s="33"/>
      <c r="L52" s="33"/>
      <c r="M52" s="33"/>
      <c r="N52" s="33"/>
    </row>
    <row r="53" ht="24.75" customHeight="1">
      <c r="A53" s="33"/>
      <c r="B53" s="19"/>
      <c r="C53" s="32"/>
      <c r="D53" s="21"/>
      <c r="E53" s="22"/>
      <c r="F53" s="22"/>
      <c r="G53" s="23"/>
      <c r="H53" s="33"/>
      <c r="I53" s="33"/>
      <c r="J53" s="33"/>
      <c r="K53" s="33"/>
      <c r="L53" s="33"/>
      <c r="M53" s="33"/>
      <c r="N53" s="33"/>
    </row>
    <row r="54" ht="24.75" customHeight="1">
      <c r="A54" s="33"/>
      <c r="B54" s="19"/>
      <c r="C54" s="32"/>
      <c r="D54" s="21"/>
      <c r="E54" s="22"/>
      <c r="F54" s="22"/>
      <c r="G54" s="23"/>
      <c r="H54" s="33"/>
      <c r="I54" s="33"/>
      <c r="J54" s="33"/>
      <c r="K54" s="33"/>
      <c r="L54" s="33"/>
      <c r="M54" s="33"/>
      <c r="N54" s="33"/>
    </row>
    <row r="55" ht="24.75" customHeight="1">
      <c r="A55" s="33"/>
      <c r="B55" s="19"/>
      <c r="C55" s="32"/>
      <c r="D55" s="21"/>
      <c r="E55" s="22"/>
      <c r="F55" s="22"/>
      <c r="G55" s="23"/>
      <c r="H55" s="33"/>
      <c r="I55" s="33"/>
      <c r="J55" s="33"/>
      <c r="K55" s="33"/>
      <c r="L55" s="33"/>
      <c r="M55" s="33"/>
      <c r="N55" s="33"/>
    </row>
    <row r="56" ht="24.75" customHeight="1">
      <c r="A56" s="33"/>
      <c r="B56" s="19"/>
      <c r="C56" s="32"/>
      <c r="D56" s="21"/>
      <c r="E56" s="22"/>
      <c r="F56" s="22"/>
      <c r="G56" s="23"/>
      <c r="H56" s="33"/>
      <c r="I56" s="33"/>
      <c r="J56" s="33"/>
      <c r="K56" s="33"/>
      <c r="L56" s="33"/>
      <c r="M56" s="33"/>
      <c r="N56" s="33"/>
    </row>
    <row r="57" ht="24.75" customHeight="1">
      <c r="A57" s="33"/>
      <c r="B57" s="34"/>
      <c r="C57" s="10"/>
      <c r="D57" s="35"/>
      <c r="E57" s="36"/>
      <c r="F57" s="36"/>
      <c r="G57" s="37"/>
      <c r="H57" s="33"/>
      <c r="I57" s="33"/>
      <c r="J57" s="33"/>
      <c r="K57" s="33"/>
      <c r="L57" s="33"/>
      <c r="M57" s="33"/>
      <c r="N57" s="33"/>
    </row>
    <row r="58" ht="24.75" customHeight="1">
      <c r="A58" s="33"/>
      <c r="B58" s="34"/>
      <c r="C58" s="10"/>
      <c r="D58" s="35"/>
      <c r="E58" s="36"/>
      <c r="F58" s="36"/>
      <c r="G58" s="37"/>
      <c r="H58" s="33"/>
      <c r="I58" s="33"/>
      <c r="J58" s="33"/>
      <c r="K58" s="33"/>
      <c r="L58" s="33"/>
      <c r="M58" s="33"/>
      <c r="N58" s="33"/>
    </row>
    <row r="59" ht="24.75" customHeight="1">
      <c r="A59" s="33"/>
      <c r="B59" s="34"/>
      <c r="C59" s="10"/>
      <c r="D59" s="35"/>
      <c r="E59" s="36"/>
      <c r="F59" s="36"/>
      <c r="G59" s="37"/>
      <c r="H59" s="33"/>
      <c r="I59" s="33"/>
      <c r="J59" s="33"/>
      <c r="K59" s="33"/>
      <c r="L59" s="33"/>
      <c r="M59" s="33"/>
      <c r="N59" s="33"/>
    </row>
    <row r="60" ht="24.75" customHeight="1">
      <c r="A60" s="33"/>
      <c r="B60" s="34"/>
      <c r="C60" s="10"/>
      <c r="D60" s="35"/>
      <c r="E60" s="36"/>
      <c r="F60" s="36"/>
      <c r="G60" s="37"/>
      <c r="H60" s="33"/>
      <c r="I60" s="33"/>
      <c r="J60" s="33"/>
      <c r="K60" s="33"/>
      <c r="L60" s="33"/>
      <c r="M60" s="33"/>
      <c r="N60" s="33"/>
    </row>
    <row r="61" ht="24.75" customHeight="1">
      <c r="A61" s="33"/>
      <c r="B61" s="34"/>
      <c r="C61" s="10"/>
      <c r="D61" s="35"/>
      <c r="E61" s="36"/>
      <c r="F61" s="36"/>
      <c r="G61" s="37"/>
      <c r="H61" s="33"/>
      <c r="I61" s="33"/>
      <c r="J61" s="33"/>
      <c r="K61" s="33"/>
      <c r="L61" s="33"/>
      <c r="M61" s="33"/>
      <c r="N61" s="33"/>
    </row>
    <row r="62" ht="24.75" customHeight="1">
      <c r="A62" s="33"/>
      <c r="B62" s="34"/>
      <c r="C62" s="10"/>
      <c r="D62" s="35"/>
      <c r="E62" s="36"/>
      <c r="F62" s="36"/>
      <c r="G62" s="37"/>
      <c r="H62" s="33"/>
      <c r="I62" s="33"/>
      <c r="J62" s="33"/>
      <c r="K62" s="33"/>
      <c r="L62" s="33"/>
      <c r="M62" s="33"/>
      <c r="N62" s="33"/>
    </row>
    <row r="63" ht="24.75" customHeight="1">
      <c r="A63" s="33"/>
      <c r="B63" s="34"/>
      <c r="C63" s="10"/>
      <c r="D63" s="35"/>
      <c r="E63" s="36"/>
      <c r="F63" s="36"/>
      <c r="G63" s="37"/>
      <c r="H63" s="33"/>
      <c r="I63" s="33"/>
      <c r="J63" s="33"/>
      <c r="K63" s="33"/>
      <c r="L63" s="33"/>
      <c r="M63" s="33"/>
      <c r="N63" s="33"/>
    </row>
    <row r="64" ht="24.75" customHeight="1">
      <c r="A64" s="33"/>
      <c r="B64" s="34"/>
      <c r="C64" s="10"/>
      <c r="D64" s="35"/>
      <c r="E64" s="36"/>
      <c r="F64" s="36"/>
      <c r="G64" s="37"/>
      <c r="H64" s="33"/>
      <c r="I64" s="33"/>
      <c r="J64" s="33"/>
      <c r="K64" s="33"/>
      <c r="L64" s="33"/>
      <c r="M64" s="33"/>
      <c r="N64" s="33"/>
    </row>
    <row r="65" ht="24.75" customHeight="1">
      <c r="A65" s="33"/>
      <c r="B65" s="34"/>
      <c r="C65" s="10"/>
      <c r="D65" s="35"/>
      <c r="E65" s="36"/>
      <c r="F65" s="36"/>
      <c r="G65" s="37"/>
      <c r="H65" s="33"/>
      <c r="I65" s="33"/>
      <c r="J65" s="33"/>
      <c r="K65" s="33"/>
      <c r="L65" s="33"/>
      <c r="M65" s="33"/>
      <c r="N65" s="33"/>
    </row>
    <row r="66" ht="24.75" customHeight="1">
      <c r="A66" s="33"/>
      <c r="B66" s="34"/>
      <c r="C66" s="10"/>
      <c r="D66" s="35"/>
      <c r="E66" s="36"/>
      <c r="F66" s="36"/>
      <c r="G66" s="37"/>
      <c r="H66" s="33"/>
      <c r="I66" s="33"/>
      <c r="J66" s="33"/>
      <c r="K66" s="33"/>
      <c r="L66" s="33"/>
      <c r="M66" s="33"/>
      <c r="N66" s="33"/>
    </row>
    <row r="67" ht="24.75" customHeight="1">
      <c r="A67" s="33"/>
      <c r="B67" s="34"/>
      <c r="C67" s="10"/>
      <c r="D67" s="35"/>
      <c r="E67" s="36"/>
      <c r="F67" s="36"/>
      <c r="G67" s="37"/>
      <c r="H67" s="5"/>
      <c r="I67" s="5"/>
      <c r="J67" s="5"/>
      <c r="K67" s="5"/>
      <c r="L67" s="5"/>
      <c r="M67" s="5"/>
      <c r="N67" s="5"/>
    </row>
    <row r="68" ht="24.75" customHeight="1">
      <c r="A68" s="33"/>
      <c r="B68" s="34"/>
      <c r="C68" s="10"/>
      <c r="D68" s="35"/>
      <c r="E68" s="36"/>
      <c r="F68" s="36"/>
      <c r="G68" s="37"/>
      <c r="H68" s="5"/>
      <c r="I68" s="5"/>
      <c r="J68" s="5"/>
      <c r="K68" s="5"/>
      <c r="L68" s="5"/>
      <c r="M68" s="5"/>
      <c r="N68" s="5"/>
    </row>
    <row r="69" ht="24.75" customHeight="1">
      <c r="A69" s="33"/>
      <c r="B69" s="34"/>
      <c r="C69" s="10"/>
      <c r="D69" s="35"/>
      <c r="E69" s="36"/>
      <c r="F69" s="36"/>
      <c r="G69" s="37"/>
      <c r="H69" s="5"/>
      <c r="I69" s="5"/>
      <c r="J69" s="5"/>
      <c r="K69" s="5"/>
      <c r="L69" s="5"/>
      <c r="M69" s="5"/>
      <c r="N69" s="5"/>
    </row>
    <row r="70" ht="24.75" customHeight="1">
      <c r="A70" s="33"/>
      <c r="B70" s="34"/>
      <c r="C70" s="10"/>
      <c r="D70" s="35"/>
      <c r="E70" s="36"/>
      <c r="F70" s="36"/>
      <c r="G70" s="37"/>
      <c r="H70" s="5"/>
      <c r="I70" s="5"/>
      <c r="J70" s="5"/>
      <c r="K70" s="5"/>
      <c r="L70" s="5"/>
      <c r="M70" s="5"/>
      <c r="N70" s="5"/>
    </row>
    <row r="71" ht="24.75" customHeight="1">
      <c r="A71" s="33"/>
      <c r="B71" s="34"/>
      <c r="C71" s="10"/>
      <c r="D71" s="35"/>
      <c r="E71" s="36"/>
      <c r="F71" s="36"/>
      <c r="G71" s="37"/>
      <c r="H71" s="5"/>
      <c r="I71" s="5"/>
      <c r="J71" s="5"/>
      <c r="K71" s="5"/>
      <c r="L71" s="5"/>
      <c r="M71" s="5"/>
      <c r="N71" s="5"/>
    </row>
    <row r="72" ht="24.75" customHeight="1">
      <c r="A72" s="33"/>
      <c r="B72" s="34"/>
      <c r="C72" s="10"/>
      <c r="D72" s="35"/>
      <c r="E72" s="36"/>
      <c r="F72" s="36"/>
      <c r="G72" s="37"/>
      <c r="H72" s="5"/>
      <c r="I72" s="5"/>
      <c r="J72" s="5"/>
      <c r="K72" s="5"/>
      <c r="L72" s="5"/>
      <c r="M72" s="5"/>
      <c r="N72" s="5"/>
    </row>
    <row r="73" ht="24.75" customHeight="1">
      <c r="A73" s="33"/>
      <c r="B73" s="34"/>
      <c r="C73" s="10"/>
      <c r="D73" s="35"/>
      <c r="E73" s="36"/>
      <c r="F73" s="36"/>
      <c r="G73" s="37"/>
      <c r="H73" s="5"/>
      <c r="I73" s="5"/>
      <c r="J73" s="5"/>
      <c r="K73" s="5"/>
      <c r="L73" s="5"/>
      <c r="M73" s="5"/>
      <c r="N73" s="5"/>
    </row>
    <row r="74" ht="24.75" customHeight="1">
      <c r="A74" s="33"/>
      <c r="B74" s="34"/>
      <c r="C74" s="10"/>
      <c r="D74" s="35"/>
      <c r="E74" s="36"/>
      <c r="F74" s="36"/>
      <c r="G74" s="37"/>
      <c r="H74" s="5"/>
      <c r="I74" s="5"/>
      <c r="J74" s="5"/>
      <c r="K74" s="5"/>
      <c r="L74" s="5"/>
      <c r="M74" s="5"/>
      <c r="N74" s="5"/>
    </row>
    <row r="75" ht="24.75" customHeight="1">
      <c r="A75" s="33"/>
      <c r="B75" s="34"/>
      <c r="C75" s="10"/>
      <c r="D75" s="35"/>
      <c r="E75" s="36"/>
      <c r="F75" s="36"/>
      <c r="G75" s="37"/>
      <c r="H75" s="5"/>
      <c r="I75" s="5"/>
      <c r="J75" s="5"/>
      <c r="K75" s="5"/>
      <c r="L75" s="5"/>
      <c r="M75" s="5"/>
      <c r="N75" s="5"/>
    </row>
    <row r="76" ht="24.75" customHeight="1">
      <c r="A76" s="33"/>
      <c r="B76" s="34"/>
      <c r="C76" s="10"/>
      <c r="D76" s="35"/>
      <c r="E76" s="36"/>
      <c r="F76" s="36"/>
      <c r="G76" s="37"/>
      <c r="H76" s="5"/>
      <c r="I76" s="5"/>
      <c r="J76" s="5"/>
      <c r="K76" s="5"/>
      <c r="L76" s="5"/>
      <c r="M76" s="5"/>
      <c r="N76" s="5"/>
    </row>
    <row r="77" ht="24.75" customHeight="1">
      <c r="A77" s="33"/>
      <c r="B77" s="34"/>
      <c r="C77" s="10"/>
      <c r="D77" s="35"/>
      <c r="E77" s="36"/>
      <c r="F77" s="36"/>
      <c r="G77" s="37"/>
      <c r="H77" s="5"/>
      <c r="I77" s="5"/>
      <c r="J77" s="5"/>
      <c r="K77" s="5"/>
      <c r="L77" s="5"/>
      <c r="M77" s="5"/>
      <c r="N77" s="5"/>
    </row>
    <row r="78" ht="24.75" customHeight="1">
      <c r="A78" s="33"/>
      <c r="B78" s="34"/>
      <c r="C78" s="10"/>
      <c r="D78" s="35"/>
      <c r="E78" s="36"/>
      <c r="F78" s="36"/>
      <c r="G78" s="37"/>
      <c r="H78" s="5"/>
      <c r="I78" s="5"/>
      <c r="J78" s="5"/>
      <c r="K78" s="5"/>
      <c r="L78" s="5"/>
      <c r="M78" s="5"/>
      <c r="N78" s="5"/>
    </row>
    <row r="79" ht="24.75" customHeight="1">
      <c r="A79" s="33"/>
      <c r="B79" s="34"/>
      <c r="C79" s="10"/>
      <c r="D79" s="35"/>
      <c r="E79" s="36"/>
      <c r="F79" s="36"/>
      <c r="G79" s="37"/>
      <c r="H79" s="5"/>
      <c r="I79" s="5"/>
      <c r="J79" s="5"/>
      <c r="K79" s="5"/>
      <c r="L79" s="5"/>
      <c r="M79" s="5"/>
      <c r="N79" s="5"/>
    </row>
    <row r="80" ht="24.75" customHeight="1">
      <c r="A80" s="33"/>
      <c r="B80" s="34"/>
      <c r="C80" s="10"/>
      <c r="D80" s="35"/>
      <c r="E80" s="36"/>
      <c r="F80" s="36"/>
      <c r="G80" s="37"/>
      <c r="H80" s="5"/>
      <c r="I80" s="5"/>
      <c r="J80" s="5"/>
      <c r="K80" s="5"/>
      <c r="L80" s="5"/>
      <c r="M80" s="5"/>
      <c r="N80" s="5"/>
    </row>
    <row r="81" ht="24.75" customHeight="1">
      <c r="A81" s="33"/>
      <c r="B81" s="34"/>
      <c r="C81" s="10"/>
      <c r="D81" s="35"/>
      <c r="E81" s="36"/>
      <c r="F81" s="36"/>
      <c r="G81" s="37"/>
      <c r="H81" s="5"/>
      <c r="I81" s="5"/>
      <c r="J81" s="5"/>
      <c r="K81" s="5"/>
      <c r="L81" s="5"/>
      <c r="M81" s="5"/>
      <c r="N81" s="5"/>
    </row>
    <row r="82" ht="24.75" customHeight="1">
      <c r="A82" s="33"/>
      <c r="B82" s="34"/>
      <c r="C82" s="10"/>
      <c r="D82" s="35"/>
      <c r="E82" s="36"/>
      <c r="F82" s="36"/>
      <c r="G82" s="37"/>
      <c r="H82" s="5"/>
      <c r="I82" s="5"/>
      <c r="J82" s="5"/>
      <c r="K82" s="5"/>
      <c r="L82" s="5"/>
      <c r="M82" s="5"/>
      <c r="N82" s="5"/>
    </row>
    <row r="83" ht="24.75" customHeight="1">
      <c r="A83" s="33"/>
      <c r="B83" s="34"/>
      <c r="C83" s="10"/>
      <c r="D83" s="35"/>
      <c r="E83" s="36"/>
      <c r="F83" s="36"/>
      <c r="G83" s="37"/>
      <c r="H83" s="5"/>
      <c r="I83" s="5"/>
      <c r="J83" s="5"/>
      <c r="K83" s="5"/>
      <c r="L83" s="5"/>
      <c r="M83" s="5"/>
      <c r="N83" s="5"/>
    </row>
    <row r="84" ht="24.75" customHeight="1">
      <c r="A84" s="33"/>
      <c r="B84" s="34"/>
      <c r="C84" s="10"/>
      <c r="D84" s="35"/>
      <c r="E84" s="36"/>
      <c r="F84" s="36"/>
      <c r="G84" s="37"/>
      <c r="H84" s="5"/>
      <c r="I84" s="5"/>
      <c r="J84" s="5"/>
      <c r="K84" s="5"/>
      <c r="L84" s="5"/>
      <c r="M84" s="5"/>
      <c r="N84" s="5"/>
    </row>
    <row r="85" ht="24.75" customHeight="1">
      <c r="A85" s="33"/>
      <c r="B85" s="34"/>
      <c r="C85" s="10"/>
      <c r="D85" s="35"/>
      <c r="E85" s="36"/>
      <c r="F85" s="36"/>
      <c r="G85" s="37"/>
      <c r="H85" s="5"/>
      <c r="I85" s="5"/>
      <c r="J85" s="5"/>
      <c r="K85" s="5"/>
      <c r="L85" s="5"/>
      <c r="M85" s="5"/>
      <c r="N85" s="5"/>
    </row>
    <row r="86" ht="24.75" customHeight="1">
      <c r="A86" s="33"/>
      <c r="B86" s="34"/>
      <c r="C86" s="10"/>
      <c r="D86" s="35"/>
      <c r="E86" s="36"/>
      <c r="F86" s="36"/>
      <c r="G86" s="37"/>
      <c r="H86" s="5"/>
      <c r="I86" s="5"/>
      <c r="J86" s="5"/>
      <c r="K86" s="5"/>
      <c r="L86" s="5"/>
      <c r="M86" s="5"/>
      <c r="N86" s="5"/>
    </row>
    <row r="87" ht="24.75" customHeight="1">
      <c r="A87" s="33"/>
      <c r="B87" s="34"/>
      <c r="C87" s="10"/>
      <c r="D87" s="35"/>
      <c r="E87" s="36"/>
      <c r="F87" s="36"/>
      <c r="G87" s="37"/>
      <c r="H87" s="5"/>
      <c r="I87" s="5"/>
      <c r="J87" s="5"/>
      <c r="K87" s="5"/>
      <c r="L87" s="5"/>
      <c r="M87" s="5"/>
      <c r="N87" s="5"/>
    </row>
    <row r="88" ht="24.75" customHeight="1">
      <c r="A88" s="33"/>
      <c r="B88" s="34"/>
      <c r="C88" s="10"/>
      <c r="D88" s="35"/>
      <c r="E88" s="36"/>
      <c r="F88" s="36"/>
      <c r="G88" s="37"/>
      <c r="H88" s="5"/>
      <c r="I88" s="5"/>
      <c r="J88" s="5"/>
      <c r="K88" s="5"/>
      <c r="L88" s="5"/>
      <c r="M88" s="5"/>
      <c r="N88" s="5"/>
    </row>
    <row r="89" ht="24.75" customHeight="1">
      <c r="A89" s="33"/>
      <c r="B89" s="34"/>
      <c r="C89" s="10"/>
      <c r="D89" s="35"/>
      <c r="E89" s="36"/>
      <c r="F89" s="36"/>
      <c r="G89" s="37"/>
      <c r="H89" s="5"/>
      <c r="I89" s="5"/>
      <c r="J89" s="5"/>
      <c r="K89" s="5"/>
      <c r="L89" s="5"/>
      <c r="M89" s="5"/>
      <c r="N89" s="5"/>
    </row>
    <row r="90" ht="24.75" customHeight="1">
      <c r="A90" s="33"/>
      <c r="B90" s="34"/>
      <c r="C90" s="10"/>
      <c r="D90" s="35"/>
      <c r="E90" s="36"/>
      <c r="F90" s="36"/>
      <c r="G90" s="37"/>
      <c r="H90" s="5"/>
      <c r="I90" s="5"/>
      <c r="J90" s="5"/>
      <c r="K90" s="5"/>
      <c r="L90" s="5"/>
      <c r="M90" s="5"/>
      <c r="N90" s="5"/>
    </row>
    <row r="91" ht="24.75" customHeight="1">
      <c r="A91" s="5"/>
      <c r="B91" s="34"/>
      <c r="C91" s="38"/>
      <c r="D91" s="35"/>
      <c r="E91" s="36"/>
      <c r="F91" s="36"/>
      <c r="G91" s="37"/>
      <c r="H91" s="5"/>
      <c r="I91" s="5"/>
      <c r="J91" s="5"/>
      <c r="K91" s="5"/>
      <c r="L91" s="5"/>
      <c r="M91" s="5"/>
      <c r="N91" s="5"/>
    </row>
    <row r="92" ht="24.75" customHeight="1">
      <c r="A92" s="5"/>
      <c r="B92" s="34"/>
      <c r="C92" s="38"/>
      <c r="D92" s="35"/>
      <c r="E92" s="36"/>
      <c r="F92" s="36"/>
      <c r="G92" s="37"/>
      <c r="H92" s="5"/>
      <c r="I92" s="5"/>
      <c r="J92" s="5"/>
      <c r="K92" s="5"/>
      <c r="L92" s="5"/>
      <c r="M92" s="5"/>
      <c r="N92" s="5"/>
    </row>
    <row r="93" ht="24.75" customHeight="1">
      <c r="A93" s="5"/>
      <c r="B93" s="34"/>
      <c r="C93" s="38"/>
      <c r="D93" s="35"/>
      <c r="E93" s="36"/>
      <c r="F93" s="36"/>
      <c r="G93" s="37"/>
      <c r="H93" s="5"/>
      <c r="I93" s="5"/>
      <c r="J93" s="5"/>
      <c r="K93" s="5"/>
      <c r="L93" s="5"/>
      <c r="M93" s="5"/>
      <c r="N93" s="5"/>
    </row>
    <row r="94" ht="24.75" customHeight="1">
      <c r="A94" s="5"/>
      <c r="B94" s="34"/>
      <c r="C94" s="38"/>
      <c r="D94" s="35"/>
      <c r="E94" s="36"/>
      <c r="F94" s="36"/>
      <c r="G94" s="37"/>
      <c r="H94" s="5"/>
      <c r="I94" s="5"/>
      <c r="J94" s="5"/>
      <c r="K94" s="5"/>
      <c r="L94" s="5"/>
      <c r="M94" s="5"/>
      <c r="N94" s="5"/>
    </row>
    <row r="95" ht="24.75" customHeight="1">
      <c r="A95" s="5"/>
      <c r="B95" s="34"/>
      <c r="C95" s="38"/>
      <c r="D95" s="35"/>
      <c r="E95" s="36"/>
      <c r="F95" s="36"/>
      <c r="G95" s="37"/>
      <c r="H95" s="5"/>
      <c r="I95" s="5"/>
      <c r="J95" s="5"/>
      <c r="K95" s="5"/>
      <c r="L95" s="5"/>
      <c r="M95" s="5"/>
      <c r="N95" s="5"/>
    </row>
    <row r="96" ht="24.75" customHeight="1">
      <c r="A96" s="5"/>
      <c r="B96" s="34"/>
      <c r="C96" s="38"/>
      <c r="D96" s="35"/>
      <c r="E96" s="36"/>
      <c r="F96" s="36"/>
      <c r="G96" s="37"/>
      <c r="H96" s="5"/>
      <c r="I96" s="5"/>
      <c r="J96" s="5"/>
      <c r="K96" s="5"/>
      <c r="L96" s="5"/>
      <c r="M96" s="5"/>
      <c r="N96" s="5"/>
    </row>
    <row r="97" ht="24.75" customHeight="1">
      <c r="A97" s="5"/>
      <c r="B97" s="34"/>
      <c r="C97" s="38"/>
      <c r="D97" s="35"/>
      <c r="E97" s="36"/>
      <c r="F97" s="36"/>
      <c r="G97" s="37"/>
      <c r="H97" s="5"/>
      <c r="I97" s="5"/>
      <c r="J97" s="5"/>
      <c r="K97" s="5"/>
      <c r="L97" s="5"/>
      <c r="M97" s="5"/>
      <c r="N97" s="5"/>
    </row>
    <row r="98" ht="24.75" customHeight="1">
      <c r="A98" s="5"/>
      <c r="B98" s="34"/>
      <c r="C98" s="38"/>
      <c r="D98" s="35"/>
      <c r="E98" s="36"/>
      <c r="F98" s="36"/>
      <c r="G98" s="37"/>
      <c r="H98" s="5"/>
      <c r="I98" s="5"/>
      <c r="J98" s="5"/>
      <c r="K98" s="5"/>
      <c r="L98" s="5"/>
      <c r="M98" s="5"/>
      <c r="N98" s="5"/>
    </row>
    <row r="99" ht="24.75" customHeight="1">
      <c r="A99" s="5"/>
      <c r="B99" s="34"/>
      <c r="C99" s="38"/>
      <c r="D99" s="35"/>
      <c r="E99" s="36"/>
      <c r="F99" s="36"/>
      <c r="G99" s="37"/>
      <c r="H99" s="5"/>
      <c r="I99" s="5"/>
      <c r="J99" s="5"/>
      <c r="K99" s="5"/>
      <c r="L99" s="5"/>
      <c r="M99" s="5"/>
      <c r="N99" s="5"/>
    </row>
    <row r="100" ht="24.75" customHeight="1">
      <c r="A100" s="5"/>
      <c r="B100" s="34"/>
      <c r="C100" s="38"/>
      <c r="D100" s="35"/>
      <c r="E100" s="36"/>
      <c r="F100" s="36"/>
      <c r="G100" s="37"/>
      <c r="H100" s="5"/>
      <c r="I100" s="5"/>
      <c r="J100" s="5"/>
      <c r="K100" s="5"/>
      <c r="L100" s="5"/>
      <c r="M100" s="5"/>
      <c r="N100" s="5"/>
    </row>
    <row r="101" ht="24.75" customHeight="1">
      <c r="A101" s="5"/>
      <c r="B101" s="34"/>
      <c r="C101" s="38"/>
      <c r="D101" s="35"/>
      <c r="E101" s="39"/>
      <c r="F101" s="39"/>
      <c r="G101" s="37"/>
      <c r="H101" s="5"/>
      <c r="I101" s="5"/>
      <c r="J101" s="5"/>
      <c r="K101" s="5"/>
      <c r="L101" s="5"/>
      <c r="M101" s="5"/>
      <c r="N101" s="5"/>
    </row>
    <row r="102" ht="24.75" customHeight="1">
      <c r="A102" s="5"/>
      <c r="B102" s="5"/>
      <c r="C102" s="40"/>
      <c r="D102" s="41"/>
      <c r="E102" s="42"/>
      <c r="F102" s="42"/>
      <c r="G102" s="42"/>
      <c r="H102" s="5"/>
      <c r="I102" s="5"/>
      <c r="J102" s="5"/>
      <c r="K102" s="5"/>
      <c r="L102" s="5"/>
      <c r="M102" s="5"/>
      <c r="N102" s="5"/>
    </row>
    <row r="103" ht="24.75" customHeight="1">
      <c r="A103" s="5"/>
      <c r="B103" s="5"/>
      <c r="C103" s="40"/>
      <c r="D103" s="41"/>
      <c r="E103" s="42"/>
      <c r="F103" s="42"/>
      <c r="G103" s="42"/>
      <c r="H103" s="5"/>
      <c r="I103" s="5"/>
      <c r="J103" s="5"/>
      <c r="K103" s="5"/>
      <c r="L103" s="5"/>
      <c r="M103" s="5"/>
      <c r="N103" s="5"/>
    </row>
    <row r="104" ht="24.75" customHeight="1">
      <c r="A104" s="5"/>
      <c r="B104" s="5"/>
      <c r="C104" s="40"/>
      <c r="D104" s="41"/>
      <c r="E104" s="42"/>
      <c r="F104" s="42"/>
      <c r="G104" s="42"/>
      <c r="H104" s="5"/>
      <c r="I104" s="5"/>
      <c r="J104" s="5"/>
      <c r="K104" s="5"/>
      <c r="L104" s="5"/>
      <c r="M104" s="5"/>
      <c r="N104" s="5"/>
    </row>
    <row r="105" ht="24.75" customHeight="1">
      <c r="A105" s="5"/>
      <c r="B105" s="5"/>
      <c r="C105" s="40"/>
      <c r="D105" s="41"/>
      <c r="E105" s="42"/>
      <c r="F105" s="42"/>
      <c r="G105" s="42"/>
      <c r="H105" s="5"/>
      <c r="I105" s="5"/>
      <c r="J105" s="5"/>
      <c r="K105" s="5"/>
      <c r="L105" s="5"/>
      <c r="M105" s="5"/>
      <c r="N105" s="5"/>
    </row>
    <row r="106" ht="24.75" customHeight="1">
      <c r="A106" s="5"/>
      <c r="B106" s="5"/>
      <c r="C106" s="40"/>
      <c r="D106" s="41"/>
      <c r="E106" s="42"/>
      <c r="F106" s="42"/>
      <c r="G106" s="42"/>
      <c r="H106" s="5"/>
      <c r="I106" s="5"/>
      <c r="J106" s="5"/>
      <c r="K106" s="5"/>
      <c r="L106" s="5"/>
      <c r="M106" s="5"/>
      <c r="N106" s="5"/>
    </row>
    <row r="107" ht="24.75" customHeight="1">
      <c r="A107" s="5"/>
      <c r="B107" s="5"/>
      <c r="C107" s="40"/>
      <c r="D107" s="41"/>
      <c r="E107" s="42"/>
      <c r="F107" s="42"/>
      <c r="G107" s="42"/>
      <c r="H107" s="5"/>
      <c r="I107" s="5"/>
      <c r="J107" s="5"/>
      <c r="K107" s="5"/>
      <c r="L107" s="5"/>
      <c r="M107" s="5"/>
      <c r="N107" s="5"/>
    </row>
    <row r="108" ht="24.75" customHeight="1">
      <c r="A108" s="5"/>
      <c r="B108" s="5"/>
      <c r="C108" s="40"/>
      <c r="D108" s="41"/>
      <c r="E108" s="42"/>
      <c r="F108" s="42"/>
      <c r="G108" s="42"/>
      <c r="H108" s="5"/>
      <c r="I108" s="5"/>
      <c r="J108" s="5"/>
      <c r="K108" s="5"/>
      <c r="L108" s="5"/>
      <c r="M108" s="5"/>
      <c r="N108" s="5"/>
    </row>
    <row r="109" ht="24.75" customHeight="1">
      <c r="A109" s="5"/>
      <c r="B109" s="5"/>
      <c r="C109" s="40"/>
      <c r="D109" s="41"/>
      <c r="E109" s="42"/>
      <c r="F109" s="42"/>
      <c r="G109" s="42"/>
      <c r="H109" s="5"/>
      <c r="I109" s="5"/>
      <c r="J109" s="5"/>
      <c r="K109" s="5"/>
      <c r="L109" s="5"/>
      <c r="M109" s="5"/>
      <c r="N109" s="5"/>
    </row>
    <row r="110" ht="24.75" customHeight="1">
      <c r="A110" s="5"/>
      <c r="B110" s="5"/>
      <c r="C110" s="40"/>
      <c r="D110" s="41"/>
      <c r="E110" s="42"/>
      <c r="F110" s="42"/>
      <c r="G110" s="42"/>
      <c r="H110" s="5"/>
      <c r="I110" s="5"/>
      <c r="J110" s="5"/>
      <c r="K110" s="5"/>
      <c r="L110" s="5"/>
      <c r="M110" s="5"/>
      <c r="N110" s="5"/>
    </row>
    <row r="111" ht="24.75" customHeight="1">
      <c r="A111" s="5"/>
      <c r="B111" s="5"/>
      <c r="C111" s="40"/>
      <c r="D111" s="41"/>
      <c r="E111" s="42"/>
      <c r="F111" s="42"/>
      <c r="G111" s="42"/>
      <c r="H111" s="5"/>
      <c r="I111" s="5"/>
      <c r="J111" s="5"/>
      <c r="K111" s="5"/>
      <c r="L111" s="5"/>
      <c r="M111" s="5"/>
      <c r="N111" s="5"/>
    </row>
    <row r="112" ht="24.75" customHeight="1">
      <c r="A112" s="5"/>
      <c r="B112" s="5"/>
      <c r="C112" s="40"/>
      <c r="D112" s="41"/>
      <c r="E112" s="42"/>
      <c r="F112" s="42"/>
      <c r="G112" s="42"/>
      <c r="H112" s="5"/>
      <c r="I112" s="5"/>
      <c r="J112" s="5"/>
      <c r="K112" s="5"/>
      <c r="L112" s="5"/>
      <c r="M112" s="5"/>
      <c r="N112" s="5"/>
    </row>
    <row r="113" ht="24.75" customHeight="1">
      <c r="A113" s="5"/>
      <c r="B113" s="5"/>
      <c r="C113" s="40"/>
      <c r="D113" s="41"/>
      <c r="E113" s="42"/>
      <c r="F113" s="42"/>
      <c r="G113" s="42"/>
      <c r="H113" s="5"/>
      <c r="I113" s="5"/>
      <c r="J113" s="5"/>
      <c r="K113" s="5"/>
      <c r="L113" s="5"/>
      <c r="M113" s="5"/>
      <c r="N113" s="5"/>
    </row>
    <row r="114" ht="24.75" customHeight="1">
      <c r="A114" s="5"/>
      <c r="B114" s="5"/>
      <c r="C114" s="40"/>
      <c r="D114" s="41"/>
      <c r="E114" s="42"/>
      <c r="F114" s="42"/>
      <c r="G114" s="42"/>
      <c r="H114" s="5"/>
      <c r="I114" s="5"/>
      <c r="J114" s="5"/>
      <c r="K114" s="5"/>
      <c r="L114" s="5"/>
      <c r="M114" s="5"/>
      <c r="N114" s="5"/>
    </row>
    <row r="115" ht="24.75" customHeight="1">
      <c r="A115" s="5"/>
      <c r="B115" s="5"/>
      <c r="C115" s="40"/>
      <c r="D115" s="41"/>
      <c r="E115" s="42"/>
      <c r="F115" s="42"/>
      <c r="G115" s="42"/>
      <c r="H115" s="5"/>
      <c r="I115" s="5"/>
      <c r="J115" s="5"/>
      <c r="K115" s="5"/>
      <c r="L115" s="5"/>
      <c r="M115" s="5"/>
      <c r="N115" s="5"/>
    </row>
    <row r="116" ht="24.75" customHeight="1">
      <c r="A116" s="5"/>
      <c r="B116" s="5"/>
      <c r="C116" s="40"/>
      <c r="D116" s="41"/>
      <c r="E116" s="42"/>
      <c r="F116" s="42"/>
      <c r="G116" s="42"/>
      <c r="H116" s="5"/>
      <c r="I116" s="5"/>
      <c r="J116" s="5"/>
      <c r="K116" s="5"/>
      <c r="L116" s="5"/>
      <c r="M116" s="5"/>
      <c r="N116" s="5"/>
    </row>
    <row r="117" ht="24.75" customHeight="1">
      <c r="A117" s="5"/>
      <c r="B117" s="5"/>
      <c r="C117" s="40"/>
      <c r="D117" s="41"/>
      <c r="E117" s="42"/>
      <c r="F117" s="42"/>
      <c r="G117" s="42"/>
      <c r="H117" s="5"/>
      <c r="I117" s="5"/>
      <c r="J117" s="5"/>
      <c r="K117" s="5"/>
      <c r="L117" s="5"/>
      <c r="M117" s="5"/>
      <c r="N117" s="5"/>
    </row>
    <row r="118" ht="24.75" customHeight="1">
      <c r="A118" s="5"/>
      <c r="B118" s="5"/>
      <c r="C118" s="40"/>
      <c r="D118" s="41"/>
      <c r="E118" s="42"/>
      <c r="F118" s="42"/>
      <c r="G118" s="42"/>
      <c r="H118" s="5"/>
      <c r="I118" s="5"/>
      <c r="J118" s="5"/>
      <c r="K118" s="5"/>
      <c r="L118" s="5"/>
      <c r="M118" s="5"/>
      <c r="N118" s="5"/>
    </row>
    <row r="119" ht="24.75" customHeight="1">
      <c r="A119" s="5"/>
      <c r="B119" s="5"/>
      <c r="C119" s="40"/>
      <c r="D119" s="41"/>
      <c r="E119" s="42"/>
      <c r="F119" s="42"/>
      <c r="G119" s="42"/>
      <c r="H119" s="5"/>
      <c r="I119" s="5"/>
      <c r="J119" s="5"/>
      <c r="K119" s="5"/>
      <c r="L119" s="5"/>
      <c r="M119" s="5"/>
      <c r="N119" s="5"/>
    </row>
    <row r="120" ht="24.75" customHeight="1">
      <c r="A120" s="5"/>
      <c r="B120" s="5"/>
      <c r="C120" s="40"/>
      <c r="D120" s="41"/>
      <c r="E120" s="42"/>
      <c r="F120" s="42"/>
      <c r="G120" s="42"/>
      <c r="H120" s="5"/>
      <c r="I120" s="5"/>
      <c r="J120" s="5"/>
      <c r="K120" s="5"/>
      <c r="L120" s="5"/>
      <c r="M120" s="5"/>
      <c r="N120" s="5"/>
    </row>
    <row r="121" ht="24.75" customHeight="1">
      <c r="A121" s="5"/>
      <c r="B121" s="5"/>
      <c r="C121" s="40"/>
      <c r="D121" s="41"/>
      <c r="E121" s="42"/>
      <c r="F121" s="42"/>
      <c r="G121" s="42"/>
      <c r="H121" s="5"/>
      <c r="I121" s="5"/>
      <c r="J121" s="5"/>
      <c r="K121" s="5"/>
      <c r="L121" s="5"/>
      <c r="M121" s="5"/>
      <c r="N121" s="5"/>
    </row>
    <row r="122" ht="24.75" customHeight="1">
      <c r="A122" s="5"/>
      <c r="B122" s="5"/>
      <c r="C122" s="40"/>
      <c r="D122" s="41"/>
      <c r="E122" s="42"/>
      <c r="F122" s="42"/>
      <c r="G122" s="42"/>
      <c r="H122" s="5"/>
      <c r="I122" s="5"/>
      <c r="J122" s="5"/>
      <c r="K122" s="5"/>
      <c r="L122" s="5"/>
      <c r="M122" s="5"/>
      <c r="N122" s="5"/>
    </row>
    <row r="123" ht="24.75" customHeight="1">
      <c r="A123" s="5"/>
      <c r="B123" s="5"/>
      <c r="C123" s="40"/>
      <c r="D123" s="41"/>
      <c r="E123" s="42"/>
      <c r="F123" s="42"/>
      <c r="G123" s="42"/>
      <c r="H123" s="5"/>
      <c r="I123" s="5"/>
      <c r="J123" s="5"/>
      <c r="K123" s="5"/>
      <c r="L123" s="5"/>
      <c r="M123" s="5"/>
      <c r="N123" s="5"/>
    </row>
    <row r="124" ht="24.75" customHeight="1">
      <c r="A124" s="5"/>
      <c r="B124" s="5"/>
      <c r="C124" s="40"/>
      <c r="D124" s="41"/>
      <c r="E124" s="42"/>
      <c r="F124" s="42"/>
      <c r="G124" s="42"/>
      <c r="H124" s="5"/>
      <c r="I124" s="5"/>
      <c r="J124" s="5"/>
      <c r="K124" s="5"/>
      <c r="L124" s="5"/>
      <c r="M124" s="5"/>
      <c r="N124" s="5"/>
    </row>
    <row r="125" ht="24.75" customHeight="1">
      <c r="A125" s="5"/>
      <c r="B125" s="5"/>
      <c r="C125" s="40"/>
      <c r="D125" s="41"/>
      <c r="E125" s="42"/>
      <c r="F125" s="42"/>
      <c r="G125" s="42"/>
      <c r="H125" s="5"/>
      <c r="I125" s="5"/>
      <c r="J125" s="5"/>
      <c r="K125" s="5"/>
      <c r="L125" s="5"/>
      <c r="M125" s="5"/>
      <c r="N125" s="5"/>
    </row>
    <row r="126" ht="24.75" customHeight="1">
      <c r="A126" s="5"/>
      <c r="B126" s="5"/>
      <c r="C126" s="40"/>
      <c r="D126" s="41"/>
      <c r="E126" s="42"/>
      <c r="F126" s="42"/>
      <c r="G126" s="42"/>
      <c r="H126" s="5"/>
      <c r="I126" s="5"/>
      <c r="J126" s="5"/>
      <c r="K126" s="5"/>
      <c r="L126" s="5"/>
      <c r="M126" s="5"/>
      <c r="N126" s="5"/>
    </row>
    <row r="127" ht="24.75" customHeight="1">
      <c r="A127" s="5"/>
      <c r="B127" s="5"/>
      <c r="C127" s="40"/>
      <c r="D127" s="41"/>
      <c r="E127" s="42"/>
      <c r="F127" s="42"/>
      <c r="G127" s="42"/>
      <c r="H127" s="5"/>
      <c r="I127" s="5"/>
      <c r="J127" s="5"/>
      <c r="K127" s="5"/>
      <c r="L127" s="5"/>
      <c r="M127" s="5"/>
      <c r="N127" s="5"/>
    </row>
    <row r="128" ht="24.75" customHeight="1">
      <c r="A128" s="5"/>
      <c r="B128" s="5"/>
      <c r="C128" s="40"/>
      <c r="D128" s="41"/>
      <c r="E128" s="42"/>
      <c r="F128" s="42"/>
      <c r="G128" s="42"/>
      <c r="H128" s="5"/>
      <c r="I128" s="5"/>
      <c r="J128" s="5"/>
      <c r="K128" s="5"/>
      <c r="L128" s="5"/>
      <c r="M128" s="5"/>
      <c r="N128" s="5"/>
    </row>
    <row r="129" ht="24.75" customHeight="1">
      <c r="A129" s="5"/>
      <c r="B129" s="5"/>
      <c r="C129" s="40"/>
      <c r="D129" s="41"/>
      <c r="E129" s="42"/>
      <c r="F129" s="42"/>
      <c r="G129" s="42"/>
      <c r="H129" s="5"/>
      <c r="I129" s="5"/>
      <c r="J129" s="5"/>
      <c r="K129" s="5"/>
      <c r="L129" s="5"/>
      <c r="M129" s="5"/>
      <c r="N129" s="5"/>
    </row>
    <row r="130" ht="24.75" customHeight="1">
      <c r="A130" s="5"/>
      <c r="B130" s="5"/>
      <c r="C130" s="40"/>
      <c r="D130" s="41"/>
      <c r="E130" s="42"/>
      <c r="F130" s="42"/>
      <c r="G130" s="42"/>
      <c r="H130" s="5"/>
      <c r="I130" s="5"/>
      <c r="J130" s="5"/>
      <c r="K130" s="5"/>
      <c r="L130" s="5"/>
      <c r="M130" s="5"/>
      <c r="N130" s="5"/>
    </row>
    <row r="131" ht="24.75" customHeight="1">
      <c r="A131" s="5"/>
      <c r="B131" s="5"/>
      <c r="C131" s="40"/>
      <c r="D131" s="41"/>
      <c r="E131" s="42"/>
      <c r="F131" s="42"/>
      <c r="G131" s="42"/>
      <c r="H131" s="5"/>
      <c r="I131" s="5"/>
      <c r="J131" s="5"/>
      <c r="K131" s="5"/>
      <c r="L131" s="5"/>
      <c r="M131" s="5"/>
      <c r="N131" s="5"/>
    </row>
    <row r="132" ht="24.75" customHeight="1">
      <c r="A132" s="5"/>
      <c r="B132" s="5"/>
      <c r="C132" s="40"/>
      <c r="D132" s="41"/>
      <c r="E132" s="42"/>
      <c r="F132" s="42"/>
      <c r="G132" s="42"/>
      <c r="H132" s="5"/>
      <c r="I132" s="5"/>
      <c r="J132" s="5"/>
      <c r="K132" s="5"/>
      <c r="L132" s="5"/>
      <c r="M132" s="5"/>
      <c r="N132" s="5"/>
    </row>
    <row r="133" ht="24.75" customHeight="1">
      <c r="A133" s="5"/>
      <c r="B133" s="5"/>
      <c r="C133" s="40"/>
      <c r="D133" s="41"/>
      <c r="E133" s="42"/>
      <c r="F133" s="42"/>
      <c r="G133" s="42"/>
      <c r="H133" s="5"/>
      <c r="I133" s="5"/>
      <c r="J133" s="5"/>
      <c r="K133" s="5"/>
      <c r="L133" s="5"/>
      <c r="M133" s="5"/>
      <c r="N133" s="5"/>
    </row>
    <row r="134" ht="24.75" customHeight="1">
      <c r="A134" s="5"/>
      <c r="B134" s="5"/>
      <c r="C134" s="40"/>
      <c r="D134" s="41"/>
      <c r="E134" s="42"/>
      <c r="F134" s="42"/>
      <c r="G134" s="42"/>
      <c r="H134" s="5"/>
      <c r="I134" s="5"/>
      <c r="J134" s="5"/>
      <c r="K134" s="5"/>
      <c r="L134" s="5"/>
      <c r="M134" s="5"/>
      <c r="N134" s="5"/>
    </row>
    <row r="135" ht="24.75" customHeight="1">
      <c r="A135" s="5"/>
      <c r="B135" s="5"/>
      <c r="C135" s="40"/>
      <c r="D135" s="41"/>
      <c r="E135" s="42"/>
      <c r="F135" s="42"/>
      <c r="G135" s="42"/>
      <c r="H135" s="5"/>
      <c r="I135" s="5"/>
      <c r="J135" s="5"/>
      <c r="K135" s="5"/>
      <c r="L135" s="5"/>
      <c r="M135" s="5"/>
      <c r="N135" s="5"/>
    </row>
    <row r="136" ht="24.75" customHeight="1">
      <c r="A136" s="5"/>
      <c r="B136" s="5"/>
      <c r="C136" s="40"/>
      <c r="D136" s="41"/>
      <c r="E136" s="42"/>
      <c r="F136" s="42"/>
      <c r="G136" s="42"/>
      <c r="H136" s="5"/>
      <c r="I136" s="5"/>
      <c r="J136" s="5"/>
      <c r="K136" s="5"/>
      <c r="L136" s="5"/>
      <c r="M136" s="5"/>
      <c r="N136" s="5"/>
    </row>
    <row r="137" ht="24.75" customHeight="1">
      <c r="A137" s="5"/>
      <c r="B137" s="5"/>
      <c r="C137" s="40"/>
      <c r="D137" s="41"/>
      <c r="E137" s="42"/>
      <c r="F137" s="42"/>
      <c r="G137" s="42"/>
      <c r="H137" s="5"/>
      <c r="I137" s="5"/>
      <c r="J137" s="5"/>
      <c r="K137" s="5"/>
      <c r="L137" s="5"/>
      <c r="M137" s="5"/>
      <c r="N137" s="5"/>
    </row>
    <row r="138" ht="24.75" customHeight="1">
      <c r="A138" s="5"/>
      <c r="B138" s="5"/>
      <c r="C138" s="40"/>
      <c r="D138" s="41"/>
      <c r="E138" s="42"/>
      <c r="F138" s="42"/>
      <c r="G138" s="42"/>
      <c r="H138" s="5"/>
      <c r="I138" s="5"/>
      <c r="J138" s="5"/>
      <c r="K138" s="5"/>
      <c r="L138" s="5"/>
      <c r="M138" s="5"/>
      <c r="N138" s="5"/>
    </row>
    <row r="139" ht="24.75" customHeight="1">
      <c r="A139" s="5"/>
      <c r="B139" s="5"/>
      <c r="C139" s="40"/>
      <c r="D139" s="41"/>
      <c r="E139" s="42"/>
      <c r="F139" s="42"/>
      <c r="G139" s="42"/>
      <c r="H139" s="5"/>
      <c r="I139" s="5"/>
      <c r="J139" s="5"/>
      <c r="K139" s="5"/>
      <c r="L139" s="5"/>
      <c r="M139" s="5"/>
      <c r="N139" s="5"/>
    </row>
    <row r="140" ht="24.75" customHeight="1">
      <c r="A140" s="5"/>
      <c r="B140" s="5"/>
      <c r="C140" s="40"/>
      <c r="D140" s="41"/>
      <c r="E140" s="42"/>
      <c r="F140" s="42"/>
      <c r="G140" s="42"/>
      <c r="H140" s="5"/>
      <c r="I140" s="5"/>
      <c r="J140" s="5"/>
      <c r="K140" s="5"/>
      <c r="L140" s="5"/>
      <c r="M140" s="5"/>
      <c r="N140" s="5"/>
    </row>
    <row r="141" ht="24.75" customHeight="1">
      <c r="A141" s="5"/>
      <c r="B141" s="5"/>
      <c r="C141" s="40"/>
      <c r="D141" s="41"/>
      <c r="E141" s="42"/>
      <c r="F141" s="42"/>
      <c r="G141" s="42"/>
      <c r="H141" s="5"/>
      <c r="I141" s="5"/>
      <c r="J141" s="5"/>
      <c r="K141" s="5"/>
      <c r="L141" s="5"/>
      <c r="M141" s="5"/>
      <c r="N141" s="5"/>
    </row>
    <row r="142" ht="24.75" customHeight="1">
      <c r="A142" s="5"/>
      <c r="B142" s="5"/>
      <c r="C142" s="40"/>
      <c r="D142" s="41"/>
      <c r="E142" s="42"/>
      <c r="F142" s="42"/>
      <c r="G142" s="42"/>
      <c r="H142" s="5"/>
      <c r="I142" s="5"/>
      <c r="J142" s="5"/>
      <c r="K142" s="5"/>
      <c r="L142" s="5"/>
      <c r="M142" s="5"/>
      <c r="N142" s="5"/>
    </row>
    <row r="143" ht="24.75" customHeight="1">
      <c r="A143" s="5"/>
      <c r="B143" s="5"/>
      <c r="C143" s="40"/>
      <c r="D143" s="41"/>
      <c r="E143" s="42"/>
      <c r="F143" s="42"/>
      <c r="G143" s="42"/>
      <c r="H143" s="5"/>
      <c r="I143" s="5"/>
      <c r="J143" s="5"/>
      <c r="K143" s="5"/>
      <c r="L143" s="5"/>
      <c r="M143" s="5"/>
      <c r="N143" s="5"/>
    </row>
    <row r="144" ht="24.75" customHeight="1">
      <c r="A144" s="5"/>
      <c r="B144" s="5"/>
      <c r="C144" s="40"/>
      <c r="D144" s="41"/>
      <c r="E144" s="42"/>
      <c r="F144" s="42"/>
      <c r="G144" s="42"/>
      <c r="H144" s="5"/>
      <c r="I144" s="5"/>
      <c r="J144" s="5"/>
      <c r="K144" s="5"/>
      <c r="L144" s="5"/>
      <c r="M144" s="5"/>
      <c r="N144" s="5"/>
    </row>
    <row r="145" ht="24.75" customHeight="1">
      <c r="A145" s="5"/>
      <c r="B145" s="5"/>
      <c r="C145" s="40"/>
      <c r="D145" s="41"/>
      <c r="E145" s="42"/>
      <c r="F145" s="42"/>
      <c r="G145" s="42"/>
      <c r="H145" s="5"/>
      <c r="I145" s="5"/>
      <c r="J145" s="5"/>
      <c r="K145" s="5"/>
      <c r="L145" s="5"/>
      <c r="M145" s="5"/>
      <c r="N145" s="5"/>
    </row>
    <row r="146" ht="24.75" customHeight="1">
      <c r="A146" s="5"/>
      <c r="B146" s="5"/>
      <c r="C146" s="40"/>
      <c r="D146" s="41"/>
      <c r="E146" s="42"/>
      <c r="F146" s="42"/>
      <c r="G146" s="42"/>
      <c r="H146" s="5"/>
      <c r="I146" s="5"/>
      <c r="J146" s="5"/>
      <c r="K146" s="5"/>
      <c r="L146" s="5"/>
      <c r="M146" s="5"/>
      <c r="N146" s="5"/>
    </row>
    <row r="147" ht="24.75" customHeight="1">
      <c r="A147" s="5"/>
      <c r="B147" s="5"/>
      <c r="C147" s="40"/>
      <c r="D147" s="41"/>
      <c r="E147" s="42"/>
      <c r="F147" s="42"/>
      <c r="G147" s="42"/>
      <c r="H147" s="5"/>
      <c r="I147" s="5"/>
      <c r="J147" s="5"/>
      <c r="K147" s="5"/>
      <c r="L147" s="5"/>
      <c r="M147" s="5"/>
      <c r="N147" s="5"/>
    </row>
    <row r="148" ht="24.75" customHeight="1">
      <c r="A148" s="5"/>
      <c r="B148" s="5"/>
      <c r="C148" s="40"/>
      <c r="D148" s="41"/>
      <c r="E148" s="42"/>
      <c r="F148" s="42"/>
      <c r="G148" s="42"/>
      <c r="H148" s="5"/>
      <c r="I148" s="5"/>
      <c r="J148" s="5"/>
      <c r="K148" s="5"/>
      <c r="L148" s="5"/>
      <c r="M148" s="5"/>
      <c r="N148" s="5"/>
    </row>
    <row r="149" ht="24.75" customHeight="1">
      <c r="A149" s="5"/>
      <c r="B149" s="5"/>
      <c r="C149" s="40"/>
      <c r="D149" s="41"/>
      <c r="E149" s="42"/>
      <c r="F149" s="42"/>
      <c r="G149" s="42"/>
      <c r="H149" s="5"/>
      <c r="I149" s="5"/>
      <c r="J149" s="5"/>
      <c r="K149" s="5"/>
      <c r="L149" s="5"/>
      <c r="M149" s="5"/>
      <c r="N149" s="5"/>
    </row>
    <row r="150" ht="24.75" customHeight="1">
      <c r="A150" s="5"/>
      <c r="B150" s="5"/>
      <c r="C150" s="40"/>
      <c r="D150" s="41"/>
      <c r="E150" s="42"/>
      <c r="F150" s="42"/>
      <c r="G150" s="42"/>
      <c r="H150" s="5"/>
      <c r="I150" s="5"/>
      <c r="J150" s="5"/>
      <c r="K150" s="5"/>
      <c r="L150" s="5"/>
      <c r="M150" s="5"/>
      <c r="N150" s="5"/>
    </row>
    <row r="151" ht="24.75" customHeight="1">
      <c r="A151" s="5"/>
      <c r="B151" s="5"/>
      <c r="C151" s="40"/>
      <c r="D151" s="41"/>
      <c r="E151" s="42"/>
      <c r="F151" s="42"/>
      <c r="G151" s="42"/>
      <c r="H151" s="5"/>
      <c r="I151" s="5"/>
      <c r="J151" s="5"/>
      <c r="K151" s="5"/>
      <c r="L151" s="5"/>
      <c r="M151" s="5"/>
      <c r="N151" s="5"/>
    </row>
    <row r="152" ht="24.75" customHeight="1">
      <c r="A152" s="5"/>
      <c r="B152" s="5"/>
      <c r="C152" s="40"/>
      <c r="D152" s="41"/>
      <c r="E152" s="42"/>
      <c r="F152" s="42"/>
      <c r="G152" s="42"/>
      <c r="H152" s="5"/>
      <c r="I152" s="5"/>
      <c r="J152" s="5"/>
      <c r="K152" s="5"/>
      <c r="L152" s="5"/>
      <c r="M152" s="5"/>
      <c r="N152" s="5"/>
    </row>
    <row r="153" ht="24.75" customHeight="1">
      <c r="A153" s="5"/>
      <c r="B153" s="5"/>
      <c r="C153" s="40"/>
      <c r="D153" s="41"/>
      <c r="E153" s="42"/>
      <c r="F153" s="42"/>
      <c r="G153" s="42"/>
      <c r="H153" s="5"/>
      <c r="I153" s="5"/>
      <c r="J153" s="5"/>
      <c r="K153" s="5"/>
      <c r="L153" s="5"/>
      <c r="M153" s="5"/>
      <c r="N153" s="5"/>
    </row>
    <row r="154" ht="24.75" customHeight="1">
      <c r="A154" s="5"/>
      <c r="B154" s="5"/>
      <c r="C154" s="40"/>
      <c r="D154" s="41"/>
      <c r="E154" s="42"/>
      <c r="F154" s="42"/>
      <c r="G154" s="42"/>
      <c r="H154" s="5"/>
      <c r="I154" s="5"/>
      <c r="J154" s="5"/>
      <c r="K154" s="5"/>
      <c r="L154" s="5"/>
      <c r="M154" s="5"/>
      <c r="N154" s="5"/>
    </row>
    <row r="155" ht="24.75" customHeight="1">
      <c r="A155" s="5"/>
      <c r="B155" s="5"/>
      <c r="C155" s="40"/>
      <c r="D155" s="41"/>
      <c r="E155" s="42"/>
      <c r="F155" s="42"/>
      <c r="G155" s="42"/>
      <c r="H155" s="5"/>
      <c r="I155" s="5"/>
      <c r="J155" s="5"/>
      <c r="K155" s="5"/>
      <c r="L155" s="5"/>
      <c r="M155" s="5"/>
      <c r="N155" s="5"/>
    </row>
    <row r="156" ht="24.75" customHeight="1">
      <c r="A156" s="5"/>
      <c r="B156" s="5"/>
      <c r="C156" s="40"/>
      <c r="D156" s="41"/>
      <c r="E156" s="42"/>
      <c r="F156" s="42"/>
      <c r="G156" s="42"/>
      <c r="H156" s="5"/>
      <c r="I156" s="5"/>
      <c r="J156" s="5"/>
      <c r="K156" s="5"/>
      <c r="L156" s="5"/>
      <c r="M156" s="5"/>
      <c r="N156" s="5"/>
    </row>
    <row r="157" ht="24.75" customHeight="1">
      <c r="A157" s="5"/>
      <c r="B157" s="5"/>
      <c r="C157" s="40"/>
      <c r="D157" s="41"/>
      <c r="E157" s="42"/>
      <c r="F157" s="42"/>
      <c r="G157" s="42"/>
      <c r="H157" s="5"/>
      <c r="I157" s="5"/>
      <c r="J157" s="5"/>
      <c r="K157" s="5"/>
      <c r="L157" s="5"/>
      <c r="M157" s="5"/>
      <c r="N157" s="5"/>
    </row>
    <row r="158" ht="24.75" customHeight="1">
      <c r="A158" s="5"/>
      <c r="B158" s="5"/>
      <c r="C158" s="40"/>
      <c r="D158" s="41"/>
      <c r="E158" s="42"/>
      <c r="F158" s="42"/>
      <c r="G158" s="42"/>
      <c r="H158" s="5"/>
      <c r="I158" s="5"/>
      <c r="J158" s="5"/>
      <c r="K158" s="5"/>
      <c r="L158" s="5"/>
      <c r="M158" s="5"/>
      <c r="N158" s="5"/>
    </row>
    <row r="159" ht="24.75" customHeight="1">
      <c r="A159" s="5"/>
      <c r="B159" s="5"/>
      <c r="C159" s="40"/>
      <c r="D159" s="41"/>
      <c r="E159" s="42"/>
      <c r="F159" s="42"/>
      <c r="G159" s="42"/>
      <c r="H159" s="5"/>
      <c r="I159" s="5"/>
      <c r="J159" s="5"/>
      <c r="K159" s="5"/>
      <c r="L159" s="5"/>
      <c r="M159" s="5"/>
      <c r="N159" s="5"/>
    </row>
    <row r="160" ht="24.75" customHeight="1">
      <c r="A160" s="5"/>
      <c r="B160" s="5"/>
      <c r="C160" s="40"/>
      <c r="D160" s="41"/>
      <c r="E160" s="42"/>
      <c r="F160" s="42"/>
      <c r="G160" s="42"/>
      <c r="H160" s="5"/>
      <c r="I160" s="5"/>
      <c r="J160" s="5"/>
      <c r="K160" s="5"/>
      <c r="L160" s="5"/>
      <c r="M160" s="5"/>
      <c r="N160" s="5"/>
    </row>
    <row r="161" ht="24.75" customHeight="1">
      <c r="A161" s="5"/>
      <c r="B161" s="5"/>
      <c r="C161" s="40"/>
      <c r="D161" s="41"/>
      <c r="E161" s="42"/>
      <c r="F161" s="42"/>
      <c r="G161" s="42"/>
      <c r="H161" s="5"/>
      <c r="I161" s="5"/>
      <c r="J161" s="5"/>
      <c r="K161" s="5"/>
      <c r="L161" s="5"/>
      <c r="M161" s="5"/>
      <c r="N161" s="5"/>
    </row>
    <row r="162" ht="24.75" customHeight="1">
      <c r="A162" s="5"/>
      <c r="B162" s="5"/>
      <c r="C162" s="40"/>
      <c r="D162" s="41"/>
      <c r="E162" s="42"/>
      <c r="F162" s="42"/>
      <c r="G162" s="42"/>
      <c r="H162" s="5"/>
      <c r="I162" s="5"/>
      <c r="J162" s="5"/>
      <c r="K162" s="5"/>
      <c r="L162" s="5"/>
      <c r="M162" s="5"/>
      <c r="N162" s="5"/>
    </row>
    <row r="163" ht="24.75" customHeight="1">
      <c r="A163" s="5"/>
      <c r="B163" s="5"/>
      <c r="C163" s="40"/>
      <c r="D163" s="41"/>
      <c r="E163" s="42"/>
      <c r="F163" s="42"/>
      <c r="G163" s="42"/>
      <c r="H163" s="5"/>
      <c r="I163" s="5"/>
      <c r="J163" s="5"/>
      <c r="K163" s="5"/>
      <c r="L163" s="5"/>
      <c r="M163" s="5"/>
      <c r="N163" s="5"/>
    </row>
    <row r="164" ht="24.75" customHeight="1">
      <c r="A164" s="5"/>
      <c r="B164" s="5"/>
      <c r="C164" s="40"/>
      <c r="D164" s="41"/>
      <c r="E164" s="42"/>
      <c r="F164" s="42"/>
      <c r="G164" s="42"/>
      <c r="H164" s="5"/>
      <c r="I164" s="5"/>
      <c r="J164" s="5"/>
      <c r="K164" s="5"/>
      <c r="L164" s="5"/>
      <c r="M164" s="5"/>
      <c r="N164" s="5"/>
    </row>
    <row r="165" ht="24.75" customHeight="1">
      <c r="A165" s="5"/>
      <c r="B165" s="5"/>
      <c r="C165" s="40"/>
      <c r="D165" s="41"/>
      <c r="E165" s="42"/>
      <c r="F165" s="42"/>
      <c r="G165" s="42"/>
      <c r="H165" s="5"/>
      <c r="I165" s="5"/>
      <c r="J165" s="5"/>
      <c r="K165" s="5"/>
      <c r="L165" s="5"/>
      <c r="M165" s="5"/>
      <c r="N165" s="5"/>
    </row>
    <row r="166" ht="24.75" customHeight="1">
      <c r="A166" s="5"/>
      <c r="B166" s="5"/>
      <c r="C166" s="40"/>
      <c r="D166" s="41"/>
      <c r="E166" s="42"/>
      <c r="F166" s="42"/>
      <c r="G166" s="42"/>
      <c r="H166" s="5"/>
      <c r="I166" s="5"/>
      <c r="J166" s="5"/>
      <c r="K166" s="5"/>
      <c r="L166" s="5"/>
      <c r="M166" s="5"/>
      <c r="N166" s="5"/>
    </row>
    <row r="167" ht="24.75" customHeight="1">
      <c r="A167" s="5"/>
      <c r="B167" s="5"/>
      <c r="C167" s="40"/>
      <c r="D167" s="41"/>
      <c r="E167" s="42"/>
      <c r="F167" s="42"/>
      <c r="G167" s="42"/>
      <c r="H167" s="5"/>
      <c r="I167" s="5"/>
      <c r="J167" s="5"/>
      <c r="K167" s="5"/>
      <c r="L167" s="5"/>
      <c r="M167" s="5"/>
      <c r="N167" s="5"/>
    </row>
    <row r="168" ht="24.75" customHeight="1">
      <c r="A168" s="5"/>
      <c r="B168" s="5"/>
      <c r="C168" s="40"/>
      <c r="D168" s="41"/>
      <c r="E168" s="42"/>
      <c r="F168" s="42"/>
      <c r="G168" s="42"/>
      <c r="H168" s="5"/>
      <c r="I168" s="5"/>
      <c r="J168" s="5"/>
      <c r="K168" s="5"/>
      <c r="L168" s="5"/>
      <c r="M168" s="5"/>
      <c r="N168" s="5"/>
    </row>
    <row r="169" ht="24.75" customHeight="1">
      <c r="A169" s="5"/>
      <c r="B169" s="5"/>
      <c r="C169" s="40"/>
      <c r="D169" s="41"/>
      <c r="E169" s="42"/>
      <c r="F169" s="42"/>
      <c r="G169" s="42"/>
      <c r="H169" s="5"/>
      <c r="I169" s="5"/>
      <c r="J169" s="5"/>
      <c r="K169" s="5"/>
      <c r="L169" s="5"/>
      <c r="M169" s="5"/>
      <c r="N169" s="5"/>
    </row>
    <row r="170" ht="24.75" customHeight="1">
      <c r="A170" s="5"/>
      <c r="B170" s="5"/>
      <c r="C170" s="40"/>
      <c r="D170" s="41"/>
      <c r="E170" s="42"/>
      <c r="F170" s="42"/>
      <c r="G170" s="42"/>
      <c r="H170" s="5"/>
      <c r="I170" s="5"/>
      <c r="J170" s="5"/>
      <c r="K170" s="5"/>
      <c r="L170" s="5"/>
      <c r="M170" s="5"/>
      <c r="N170" s="5"/>
    </row>
    <row r="171" ht="24.75" customHeight="1">
      <c r="A171" s="5"/>
      <c r="B171" s="5"/>
      <c r="C171" s="40"/>
      <c r="D171" s="41"/>
      <c r="E171" s="42"/>
      <c r="F171" s="42"/>
      <c r="G171" s="42"/>
      <c r="H171" s="5"/>
      <c r="I171" s="5"/>
      <c r="J171" s="5"/>
      <c r="K171" s="5"/>
      <c r="L171" s="5"/>
      <c r="M171" s="5"/>
      <c r="N171" s="5"/>
    </row>
    <row r="172" ht="24.75" customHeight="1">
      <c r="A172" s="5"/>
      <c r="B172" s="5"/>
      <c r="C172" s="40"/>
      <c r="D172" s="41"/>
      <c r="E172" s="42"/>
      <c r="F172" s="42"/>
      <c r="G172" s="42"/>
      <c r="H172" s="5"/>
      <c r="I172" s="5"/>
      <c r="J172" s="5"/>
      <c r="K172" s="5"/>
      <c r="L172" s="5"/>
      <c r="M172" s="5"/>
      <c r="N172" s="5"/>
    </row>
    <row r="173" ht="24.75" customHeight="1">
      <c r="A173" s="5"/>
      <c r="B173" s="5"/>
      <c r="C173" s="40"/>
      <c r="D173" s="41"/>
      <c r="E173" s="42"/>
      <c r="F173" s="42"/>
      <c r="G173" s="42"/>
      <c r="H173" s="5"/>
      <c r="I173" s="5"/>
      <c r="J173" s="5"/>
      <c r="K173" s="5"/>
      <c r="L173" s="5"/>
      <c r="M173" s="5"/>
      <c r="N173" s="5"/>
    </row>
    <row r="174" ht="24.75" customHeight="1">
      <c r="A174" s="5"/>
      <c r="B174" s="5"/>
      <c r="C174" s="40"/>
      <c r="D174" s="41"/>
      <c r="E174" s="42"/>
      <c r="F174" s="42"/>
      <c r="G174" s="42"/>
      <c r="H174" s="5"/>
      <c r="I174" s="5"/>
      <c r="J174" s="5"/>
      <c r="K174" s="5"/>
      <c r="L174" s="5"/>
      <c r="M174" s="5"/>
      <c r="N174" s="5"/>
    </row>
    <row r="175" ht="24.75" customHeight="1">
      <c r="A175" s="5"/>
      <c r="B175" s="5"/>
      <c r="C175" s="40"/>
      <c r="D175" s="41"/>
      <c r="E175" s="42"/>
      <c r="F175" s="42"/>
      <c r="G175" s="42"/>
      <c r="H175" s="5"/>
      <c r="I175" s="5"/>
      <c r="J175" s="5"/>
      <c r="K175" s="5"/>
      <c r="L175" s="5"/>
      <c r="M175" s="5"/>
      <c r="N175" s="5"/>
    </row>
    <row r="176" ht="24.75" customHeight="1">
      <c r="A176" s="5"/>
      <c r="B176" s="5"/>
      <c r="C176" s="40"/>
      <c r="D176" s="41"/>
      <c r="E176" s="42"/>
      <c r="F176" s="42"/>
      <c r="G176" s="42"/>
      <c r="H176" s="5"/>
      <c r="I176" s="5"/>
      <c r="J176" s="5"/>
      <c r="K176" s="5"/>
      <c r="L176" s="5"/>
      <c r="M176" s="5"/>
      <c r="N176" s="5"/>
    </row>
    <row r="177" ht="24.75" customHeight="1">
      <c r="A177" s="5"/>
      <c r="B177" s="5"/>
      <c r="C177" s="40"/>
      <c r="D177" s="41"/>
      <c r="E177" s="42"/>
      <c r="F177" s="42"/>
      <c r="G177" s="42"/>
      <c r="H177" s="5"/>
      <c r="I177" s="5"/>
      <c r="J177" s="5"/>
      <c r="K177" s="5"/>
      <c r="L177" s="5"/>
      <c r="M177" s="5"/>
      <c r="N177" s="5"/>
    </row>
    <row r="178" ht="24.75" customHeight="1">
      <c r="A178" s="5"/>
      <c r="B178" s="5"/>
      <c r="C178" s="40"/>
      <c r="D178" s="41"/>
      <c r="E178" s="42"/>
      <c r="F178" s="42"/>
      <c r="G178" s="42"/>
      <c r="H178" s="5"/>
      <c r="I178" s="5"/>
      <c r="J178" s="5"/>
      <c r="K178" s="5"/>
      <c r="L178" s="5"/>
      <c r="M178" s="5"/>
      <c r="N178" s="5"/>
    </row>
    <row r="179" ht="24.75" customHeight="1">
      <c r="A179" s="5"/>
      <c r="B179" s="5"/>
      <c r="C179" s="40"/>
      <c r="D179" s="41"/>
      <c r="E179" s="42"/>
      <c r="F179" s="42"/>
      <c r="G179" s="42"/>
      <c r="H179" s="5"/>
      <c r="I179" s="5"/>
      <c r="J179" s="5"/>
      <c r="K179" s="5"/>
      <c r="L179" s="5"/>
      <c r="M179" s="5"/>
      <c r="N179" s="5"/>
    </row>
    <row r="180" ht="24.75" customHeight="1">
      <c r="A180" s="5"/>
      <c r="B180" s="5"/>
      <c r="C180" s="40"/>
      <c r="D180" s="41"/>
      <c r="E180" s="42"/>
      <c r="F180" s="42"/>
      <c r="G180" s="42"/>
      <c r="H180" s="5"/>
      <c r="I180" s="5"/>
      <c r="J180" s="5"/>
      <c r="K180" s="5"/>
      <c r="L180" s="5"/>
      <c r="M180" s="5"/>
      <c r="N180" s="5"/>
    </row>
    <row r="181" ht="24.75" customHeight="1">
      <c r="A181" s="5"/>
      <c r="B181" s="5"/>
      <c r="C181" s="40"/>
      <c r="D181" s="41"/>
      <c r="E181" s="42"/>
      <c r="F181" s="42"/>
      <c r="G181" s="42"/>
      <c r="H181" s="5"/>
      <c r="I181" s="5"/>
      <c r="J181" s="5"/>
      <c r="K181" s="5"/>
      <c r="L181" s="5"/>
      <c r="M181" s="5"/>
      <c r="N181" s="5"/>
    </row>
    <row r="182" ht="24.75" customHeight="1">
      <c r="A182" s="5"/>
      <c r="B182" s="5"/>
      <c r="C182" s="40"/>
      <c r="D182" s="41"/>
      <c r="E182" s="42"/>
      <c r="F182" s="42"/>
      <c r="G182" s="42"/>
      <c r="H182" s="5"/>
      <c r="I182" s="5"/>
      <c r="J182" s="5"/>
      <c r="K182" s="5"/>
      <c r="L182" s="5"/>
      <c r="M182" s="5"/>
      <c r="N182" s="5"/>
    </row>
    <row r="183" ht="24.75" customHeight="1">
      <c r="A183" s="5"/>
      <c r="B183" s="5"/>
      <c r="C183" s="40"/>
      <c r="D183" s="41"/>
      <c r="E183" s="42"/>
      <c r="F183" s="42"/>
      <c r="G183" s="42"/>
      <c r="H183" s="5"/>
      <c r="I183" s="5"/>
      <c r="J183" s="5"/>
      <c r="K183" s="5"/>
      <c r="L183" s="5"/>
      <c r="M183" s="5"/>
      <c r="N183" s="5"/>
    </row>
    <row r="184" ht="24.75" customHeight="1">
      <c r="A184" s="5"/>
      <c r="B184" s="5"/>
      <c r="C184" s="40"/>
      <c r="D184" s="41"/>
      <c r="E184" s="42"/>
      <c r="F184" s="42"/>
      <c r="G184" s="42"/>
      <c r="H184" s="5"/>
      <c r="I184" s="5"/>
      <c r="J184" s="5"/>
      <c r="K184" s="5"/>
      <c r="L184" s="5"/>
      <c r="M184" s="5"/>
      <c r="N184" s="5"/>
    </row>
    <row r="185" ht="24.75" customHeight="1">
      <c r="A185" s="5"/>
      <c r="B185" s="5"/>
      <c r="C185" s="40"/>
      <c r="D185" s="41"/>
      <c r="E185" s="42"/>
      <c r="F185" s="42"/>
      <c r="G185" s="42"/>
      <c r="H185" s="5"/>
      <c r="I185" s="5"/>
      <c r="J185" s="5"/>
      <c r="K185" s="5"/>
      <c r="L185" s="5"/>
      <c r="M185" s="5"/>
      <c r="N185" s="5"/>
    </row>
    <row r="186" ht="24.75" customHeight="1">
      <c r="A186" s="5"/>
      <c r="B186" s="5"/>
      <c r="C186" s="40"/>
      <c r="D186" s="41"/>
      <c r="E186" s="42"/>
      <c r="F186" s="42"/>
      <c r="G186" s="42"/>
      <c r="H186" s="5"/>
      <c r="I186" s="5"/>
      <c r="J186" s="5"/>
      <c r="K186" s="5"/>
      <c r="L186" s="5"/>
      <c r="M186" s="5"/>
      <c r="N186" s="5"/>
    </row>
    <row r="187" ht="24.75" customHeight="1">
      <c r="A187" s="5"/>
      <c r="B187" s="5"/>
      <c r="C187" s="40"/>
      <c r="D187" s="41"/>
      <c r="E187" s="42"/>
      <c r="F187" s="42"/>
      <c r="G187" s="42"/>
      <c r="H187" s="5"/>
      <c r="I187" s="5"/>
      <c r="J187" s="5"/>
      <c r="K187" s="5"/>
      <c r="L187" s="5"/>
      <c r="M187" s="5"/>
      <c r="N187" s="5"/>
    </row>
    <row r="188" ht="24.75" customHeight="1">
      <c r="A188" s="5"/>
      <c r="B188" s="5"/>
      <c r="C188" s="40"/>
      <c r="D188" s="41"/>
      <c r="E188" s="42"/>
      <c r="F188" s="42"/>
      <c r="G188" s="42"/>
      <c r="H188" s="5"/>
      <c r="I188" s="5"/>
      <c r="J188" s="5"/>
      <c r="K188" s="5"/>
      <c r="L188" s="5"/>
      <c r="M188" s="5"/>
      <c r="N188" s="5"/>
    </row>
    <row r="189" ht="24.75" customHeight="1">
      <c r="A189" s="5"/>
      <c r="B189" s="5"/>
      <c r="C189" s="40"/>
      <c r="D189" s="41"/>
      <c r="E189" s="42"/>
      <c r="F189" s="42"/>
      <c r="G189" s="42"/>
      <c r="H189" s="5"/>
      <c r="I189" s="5"/>
      <c r="J189" s="5"/>
      <c r="K189" s="5"/>
      <c r="L189" s="5"/>
      <c r="M189" s="5"/>
      <c r="N189" s="5"/>
    </row>
    <row r="190" ht="24.75" customHeight="1">
      <c r="A190" s="5"/>
      <c r="B190" s="5"/>
      <c r="C190" s="40"/>
      <c r="D190" s="41"/>
      <c r="E190" s="42"/>
      <c r="F190" s="42"/>
      <c r="G190" s="42"/>
      <c r="H190" s="5"/>
      <c r="I190" s="5"/>
      <c r="J190" s="5"/>
      <c r="K190" s="5"/>
      <c r="L190" s="5"/>
      <c r="M190" s="5"/>
      <c r="N190" s="5"/>
    </row>
    <row r="191" ht="24.75" customHeight="1">
      <c r="A191" s="5"/>
      <c r="B191" s="5"/>
      <c r="C191" s="40"/>
      <c r="D191" s="41"/>
      <c r="E191" s="42"/>
      <c r="F191" s="42"/>
      <c r="G191" s="42"/>
      <c r="H191" s="5"/>
      <c r="I191" s="5"/>
      <c r="J191" s="5"/>
      <c r="K191" s="5"/>
      <c r="L191" s="5"/>
      <c r="M191" s="5"/>
      <c r="N191" s="5"/>
    </row>
    <row r="192" ht="24.75" customHeight="1">
      <c r="A192" s="5"/>
      <c r="B192" s="5"/>
      <c r="C192" s="40"/>
      <c r="D192" s="41"/>
      <c r="E192" s="42"/>
      <c r="F192" s="42"/>
      <c r="G192" s="42"/>
      <c r="H192" s="5"/>
      <c r="I192" s="5"/>
      <c r="J192" s="5"/>
      <c r="K192" s="5"/>
      <c r="L192" s="5"/>
      <c r="M192" s="5"/>
      <c r="N192" s="5"/>
    </row>
    <row r="193" ht="24.75" customHeight="1">
      <c r="A193" s="5"/>
      <c r="B193" s="5"/>
      <c r="C193" s="40"/>
      <c r="D193" s="41"/>
      <c r="E193" s="42"/>
      <c r="F193" s="42"/>
      <c r="G193" s="42"/>
      <c r="H193" s="5"/>
      <c r="I193" s="5"/>
      <c r="J193" s="5"/>
      <c r="K193" s="5"/>
      <c r="L193" s="5"/>
      <c r="M193" s="5"/>
      <c r="N193" s="5"/>
    </row>
    <row r="194" ht="24.75" customHeight="1">
      <c r="A194" s="5"/>
      <c r="B194" s="5"/>
      <c r="C194" s="40"/>
      <c r="D194" s="41"/>
      <c r="E194" s="42"/>
      <c r="F194" s="42"/>
      <c r="G194" s="42"/>
      <c r="H194" s="5"/>
      <c r="I194" s="5"/>
      <c r="J194" s="5"/>
      <c r="K194" s="5"/>
      <c r="L194" s="5"/>
      <c r="M194" s="5"/>
      <c r="N194" s="5"/>
    </row>
    <row r="195" ht="24.75" customHeight="1">
      <c r="A195" s="5"/>
      <c r="B195" s="5"/>
      <c r="C195" s="40"/>
      <c r="D195" s="41"/>
      <c r="E195" s="42"/>
      <c r="F195" s="42"/>
      <c r="G195" s="42"/>
      <c r="H195" s="5"/>
      <c r="I195" s="5"/>
      <c r="J195" s="5"/>
      <c r="K195" s="5"/>
      <c r="L195" s="5"/>
      <c r="M195" s="5"/>
      <c r="N195" s="5"/>
    </row>
    <row r="196" ht="24.75" customHeight="1">
      <c r="A196" s="5"/>
      <c r="B196" s="5"/>
      <c r="C196" s="40"/>
      <c r="D196" s="41"/>
      <c r="E196" s="42"/>
      <c r="F196" s="42"/>
      <c r="G196" s="42"/>
      <c r="H196" s="5"/>
      <c r="I196" s="5"/>
      <c r="J196" s="5"/>
      <c r="K196" s="5"/>
      <c r="L196" s="5"/>
      <c r="M196" s="5"/>
      <c r="N196" s="5"/>
    </row>
    <row r="197" ht="24.75" customHeight="1">
      <c r="A197" s="5"/>
      <c r="B197" s="5"/>
      <c r="C197" s="40"/>
      <c r="D197" s="41"/>
      <c r="E197" s="42"/>
      <c r="F197" s="42"/>
      <c r="G197" s="42"/>
      <c r="H197" s="5"/>
      <c r="I197" s="5"/>
      <c r="J197" s="5"/>
      <c r="K197" s="5"/>
      <c r="L197" s="5"/>
      <c r="M197" s="5"/>
      <c r="N197" s="5"/>
    </row>
    <row r="198" ht="24.75" customHeight="1">
      <c r="A198" s="5"/>
      <c r="B198" s="5"/>
      <c r="C198" s="40"/>
      <c r="D198" s="41"/>
      <c r="E198" s="42"/>
      <c r="F198" s="42"/>
      <c r="G198" s="42"/>
      <c r="H198" s="5"/>
      <c r="I198" s="5"/>
      <c r="J198" s="5"/>
      <c r="K198" s="5"/>
      <c r="L198" s="5"/>
      <c r="M198" s="5"/>
      <c r="N198" s="5"/>
    </row>
    <row r="199" ht="24.75" customHeight="1">
      <c r="A199" s="5"/>
      <c r="B199" s="5"/>
      <c r="C199" s="40"/>
      <c r="D199" s="41"/>
      <c r="E199" s="42"/>
      <c r="F199" s="42"/>
      <c r="G199" s="42"/>
      <c r="H199" s="5"/>
      <c r="I199" s="5"/>
      <c r="J199" s="5"/>
      <c r="K199" s="5"/>
      <c r="L199" s="5"/>
      <c r="M199" s="5"/>
      <c r="N199" s="5"/>
    </row>
    <row r="200" ht="24.75" customHeight="1">
      <c r="A200" s="5"/>
      <c r="B200" s="5"/>
      <c r="C200" s="40"/>
      <c r="D200" s="41"/>
      <c r="E200" s="42"/>
      <c r="F200" s="42"/>
      <c r="G200" s="42"/>
      <c r="H200" s="5"/>
      <c r="I200" s="5"/>
      <c r="J200" s="5"/>
      <c r="K200" s="5"/>
      <c r="L200" s="5"/>
      <c r="M200" s="5"/>
      <c r="N200" s="5"/>
    </row>
    <row r="201" ht="24.75" customHeight="1">
      <c r="A201" s="5"/>
      <c r="B201" s="5"/>
      <c r="C201" s="40"/>
      <c r="D201" s="41"/>
      <c r="E201" s="42"/>
      <c r="F201" s="42"/>
      <c r="G201" s="42"/>
      <c r="H201" s="5"/>
      <c r="I201" s="5"/>
      <c r="J201" s="5"/>
      <c r="K201" s="5"/>
      <c r="L201" s="5"/>
      <c r="M201" s="5"/>
      <c r="N201" s="5"/>
    </row>
    <row r="202" ht="24.75" customHeight="1">
      <c r="A202" s="5"/>
      <c r="B202" s="5"/>
      <c r="C202" s="40"/>
      <c r="D202" s="41"/>
      <c r="E202" s="42"/>
      <c r="F202" s="42"/>
      <c r="G202" s="42"/>
      <c r="H202" s="5"/>
      <c r="I202" s="5"/>
      <c r="J202" s="5"/>
      <c r="K202" s="5"/>
      <c r="L202" s="5"/>
      <c r="M202" s="5"/>
      <c r="N202" s="5"/>
    </row>
    <row r="203" ht="24.75" customHeight="1">
      <c r="A203" s="5"/>
      <c r="B203" s="5"/>
      <c r="C203" s="40"/>
      <c r="D203" s="41"/>
      <c r="E203" s="42"/>
      <c r="F203" s="42"/>
      <c r="G203" s="42"/>
      <c r="H203" s="5"/>
      <c r="I203" s="5"/>
      <c r="J203" s="5"/>
      <c r="K203" s="5"/>
      <c r="L203" s="5"/>
      <c r="M203" s="5"/>
      <c r="N203" s="5"/>
    </row>
    <row r="204" ht="24.75" customHeight="1">
      <c r="A204" s="5"/>
      <c r="B204" s="5"/>
      <c r="C204" s="40"/>
      <c r="D204" s="41"/>
      <c r="E204" s="42"/>
      <c r="F204" s="42"/>
      <c r="G204" s="42"/>
      <c r="H204" s="5"/>
      <c r="I204" s="5"/>
      <c r="J204" s="5"/>
      <c r="K204" s="5"/>
      <c r="L204" s="5"/>
      <c r="M204" s="5"/>
      <c r="N204" s="5"/>
    </row>
    <row r="205" ht="24.75" customHeight="1">
      <c r="A205" s="5"/>
      <c r="B205" s="5"/>
      <c r="C205" s="40"/>
      <c r="D205" s="41"/>
      <c r="E205" s="42"/>
      <c r="F205" s="42"/>
      <c r="G205" s="42"/>
      <c r="H205" s="5"/>
      <c r="I205" s="5"/>
      <c r="J205" s="5"/>
      <c r="K205" s="5"/>
      <c r="L205" s="5"/>
      <c r="M205" s="5"/>
      <c r="N205" s="5"/>
    </row>
    <row r="206" ht="24.75" customHeight="1">
      <c r="A206" s="5"/>
      <c r="B206" s="5"/>
      <c r="C206" s="40"/>
      <c r="D206" s="41"/>
      <c r="E206" s="42"/>
      <c r="F206" s="42"/>
      <c r="G206" s="42"/>
      <c r="H206" s="5"/>
      <c r="I206" s="5"/>
      <c r="J206" s="5"/>
      <c r="K206" s="5"/>
      <c r="L206" s="5"/>
      <c r="M206" s="5"/>
      <c r="N206" s="5"/>
    </row>
    <row r="207" ht="24.75" customHeight="1">
      <c r="A207" s="5"/>
      <c r="B207" s="5"/>
      <c r="C207" s="40"/>
      <c r="D207" s="41"/>
      <c r="E207" s="42"/>
      <c r="F207" s="42"/>
      <c r="G207" s="42"/>
      <c r="H207" s="5"/>
      <c r="I207" s="5"/>
      <c r="J207" s="5"/>
      <c r="K207" s="5"/>
      <c r="L207" s="5"/>
      <c r="M207" s="5"/>
      <c r="N207" s="5"/>
    </row>
    <row r="208" ht="24.75" customHeight="1">
      <c r="A208" s="5"/>
      <c r="B208" s="5"/>
      <c r="C208" s="40"/>
      <c r="D208" s="41"/>
      <c r="E208" s="42"/>
      <c r="F208" s="42"/>
      <c r="G208" s="42"/>
      <c r="H208" s="5"/>
      <c r="I208" s="5"/>
      <c r="J208" s="5"/>
      <c r="K208" s="5"/>
      <c r="L208" s="5"/>
      <c r="M208" s="5"/>
      <c r="N208" s="5"/>
    </row>
    <row r="209" ht="24.75" customHeight="1">
      <c r="A209" s="5"/>
      <c r="B209" s="5"/>
      <c r="C209" s="40"/>
      <c r="D209" s="41"/>
      <c r="E209" s="42"/>
      <c r="F209" s="42"/>
      <c r="G209" s="42"/>
      <c r="H209" s="5"/>
      <c r="I209" s="5"/>
      <c r="J209" s="5"/>
      <c r="K209" s="5"/>
      <c r="L209" s="5"/>
      <c r="M209" s="5"/>
      <c r="N209" s="5"/>
    </row>
    <row r="210" ht="24.75" customHeight="1">
      <c r="A210" s="5"/>
      <c r="B210" s="5"/>
      <c r="C210" s="40"/>
      <c r="D210" s="41"/>
      <c r="E210" s="42"/>
      <c r="F210" s="42"/>
      <c r="G210" s="42"/>
      <c r="H210" s="5"/>
      <c r="I210" s="5"/>
      <c r="J210" s="5"/>
      <c r="K210" s="5"/>
      <c r="L210" s="5"/>
      <c r="M210" s="5"/>
      <c r="N210" s="5"/>
    </row>
    <row r="211" ht="24.75" customHeight="1">
      <c r="A211" s="5"/>
      <c r="B211" s="5"/>
      <c r="C211" s="40"/>
      <c r="D211" s="41"/>
      <c r="E211" s="42"/>
      <c r="F211" s="42"/>
      <c r="G211" s="42"/>
      <c r="H211" s="5"/>
      <c r="I211" s="5"/>
      <c r="J211" s="5"/>
      <c r="K211" s="5"/>
      <c r="L211" s="5"/>
      <c r="M211" s="5"/>
      <c r="N211" s="5"/>
    </row>
    <row r="212" ht="24.75" customHeight="1">
      <c r="A212" s="5"/>
      <c r="B212" s="5"/>
      <c r="C212" s="40"/>
      <c r="D212" s="41"/>
      <c r="E212" s="42"/>
      <c r="F212" s="42"/>
      <c r="G212" s="42"/>
      <c r="H212" s="5"/>
      <c r="I212" s="5"/>
      <c r="J212" s="5"/>
      <c r="K212" s="5"/>
      <c r="L212" s="5"/>
      <c r="M212" s="5"/>
      <c r="N212" s="5"/>
    </row>
    <row r="213" ht="24.75" customHeight="1">
      <c r="A213" s="5"/>
      <c r="B213" s="5"/>
      <c r="C213" s="40"/>
      <c r="D213" s="41"/>
      <c r="E213" s="42"/>
      <c r="F213" s="42"/>
      <c r="G213" s="42"/>
      <c r="H213" s="5"/>
      <c r="I213" s="5"/>
      <c r="J213" s="5"/>
      <c r="K213" s="5"/>
      <c r="L213" s="5"/>
      <c r="M213" s="5"/>
      <c r="N213" s="5"/>
    </row>
    <row r="214" ht="24.75" customHeight="1">
      <c r="A214" s="5"/>
      <c r="B214" s="5"/>
      <c r="C214" s="40"/>
      <c r="D214" s="41"/>
      <c r="E214" s="42"/>
      <c r="F214" s="42"/>
      <c r="G214" s="42"/>
      <c r="H214" s="5"/>
      <c r="I214" s="5"/>
      <c r="J214" s="5"/>
      <c r="K214" s="5"/>
      <c r="L214" s="5"/>
      <c r="M214" s="5"/>
      <c r="N214" s="5"/>
    </row>
    <row r="215" ht="24.75" customHeight="1">
      <c r="A215" s="5"/>
      <c r="B215" s="5"/>
      <c r="C215" s="40"/>
      <c r="D215" s="41"/>
      <c r="E215" s="42"/>
      <c r="F215" s="42"/>
      <c r="G215" s="42"/>
      <c r="H215" s="5"/>
      <c r="I215" s="5"/>
      <c r="J215" s="5"/>
      <c r="K215" s="5"/>
      <c r="L215" s="5"/>
      <c r="M215" s="5"/>
      <c r="N215" s="5"/>
    </row>
    <row r="216" ht="24.75" customHeight="1">
      <c r="A216" s="5"/>
      <c r="B216" s="5"/>
      <c r="C216" s="40"/>
      <c r="D216" s="41"/>
      <c r="E216" s="42"/>
      <c r="F216" s="42"/>
      <c r="G216" s="42"/>
      <c r="H216" s="5"/>
      <c r="I216" s="5"/>
      <c r="J216" s="5"/>
      <c r="K216" s="5"/>
      <c r="L216" s="5"/>
      <c r="M216" s="5"/>
      <c r="N216" s="5"/>
    </row>
    <row r="217" ht="24.75" customHeight="1">
      <c r="A217" s="5"/>
      <c r="B217" s="5"/>
      <c r="C217" s="40"/>
      <c r="D217" s="41"/>
      <c r="E217" s="42"/>
      <c r="F217" s="42"/>
      <c r="G217" s="42"/>
      <c r="H217" s="5"/>
      <c r="I217" s="5"/>
      <c r="J217" s="5"/>
      <c r="K217" s="5"/>
      <c r="L217" s="5"/>
      <c r="M217" s="5"/>
      <c r="N217" s="5"/>
    </row>
    <row r="218" ht="24.75" customHeight="1">
      <c r="A218" s="5"/>
      <c r="B218" s="5"/>
      <c r="C218" s="40"/>
      <c r="D218" s="41"/>
      <c r="E218" s="42"/>
      <c r="F218" s="42"/>
      <c r="G218" s="42"/>
      <c r="H218" s="5"/>
      <c r="I218" s="5"/>
      <c r="J218" s="5"/>
      <c r="K218" s="5"/>
      <c r="L218" s="5"/>
      <c r="M218" s="5"/>
      <c r="N218" s="5"/>
    </row>
    <row r="219" ht="24.75" customHeight="1">
      <c r="A219" s="5"/>
      <c r="B219" s="5"/>
      <c r="C219" s="40"/>
      <c r="D219" s="41"/>
      <c r="E219" s="42"/>
      <c r="F219" s="42"/>
      <c r="G219" s="42"/>
      <c r="H219" s="5"/>
      <c r="I219" s="5"/>
      <c r="J219" s="5"/>
      <c r="K219" s="5"/>
      <c r="L219" s="5"/>
      <c r="M219" s="5"/>
      <c r="N219" s="5"/>
    </row>
    <row r="220" ht="24.75" customHeight="1">
      <c r="A220" s="5"/>
      <c r="B220" s="5"/>
      <c r="C220" s="40"/>
      <c r="D220" s="41"/>
      <c r="E220" s="42"/>
      <c r="F220" s="42"/>
      <c r="G220" s="42"/>
      <c r="H220" s="5"/>
      <c r="I220" s="5"/>
      <c r="J220" s="5"/>
      <c r="K220" s="5"/>
      <c r="L220" s="5"/>
      <c r="M220" s="5"/>
      <c r="N220" s="5"/>
    </row>
    <row r="221" ht="24.75" customHeight="1">
      <c r="A221" s="5"/>
      <c r="B221" s="5"/>
      <c r="C221" s="40"/>
      <c r="D221" s="41"/>
      <c r="E221" s="42"/>
      <c r="F221" s="42"/>
      <c r="G221" s="42"/>
      <c r="H221" s="5"/>
      <c r="I221" s="5"/>
      <c r="J221" s="5"/>
      <c r="K221" s="5"/>
      <c r="L221" s="5"/>
      <c r="M221" s="5"/>
      <c r="N221" s="5"/>
    </row>
    <row r="222" ht="24.75" customHeight="1">
      <c r="A222" s="5"/>
      <c r="B222" s="5"/>
      <c r="C222" s="40"/>
      <c r="D222" s="41"/>
      <c r="E222" s="42"/>
      <c r="F222" s="42"/>
      <c r="G222" s="42"/>
      <c r="H222" s="5"/>
      <c r="I222" s="5"/>
      <c r="J222" s="5"/>
      <c r="K222" s="5"/>
      <c r="L222" s="5"/>
      <c r="M222" s="5"/>
      <c r="N222" s="5"/>
    </row>
    <row r="223" ht="24.75" customHeight="1">
      <c r="A223" s="5"/>
      <c r="B223" s="5"/>
      <c r="C223" s="40"/>
      <c r="D223" s="41"/>
      <c r="E223" s="42"/>
      <c r="F223" s="42"/>
      <c r="G223" s="42"/>
      <c r="H223" s="5"/>
      <c r="I223" s="5"/>
      <c r="J223" s="5"/>
      <c r="K223" s="5"/>
      <c r="L223" s="5"/>
      <c r="M223" s="5"/>
      <c r="N223" s="5"/>
    </row>
    <row r="224" ht="24.75" customHeight="1">
      <c r="A224" s="5"/>
      <c r="B224" s="5"/>
      <c r="C224" s="40"/>
      <c r="D224" s="41"/>
      <c r="E224" s="42"/>
      <c r="F224" s="42"/>
      <c r="G224" s="42"/>
      <c r="H224" s="5"/>
      <c r="I224" s="5"/>
      <c r="J224" s="5"/>
      <c r="K224" s="5"/>
      <c r="L224" s="5"/>
      <c r="M224" s="5"/>
      <c r="N224" s="5"/>
    </row>
    <row r="225" ht="24.75" customHeight="1">
      <c r="A225" s="5"/>
      <c r="B225" s="5"/>
      <c r="C225" s="40"/>
      <c r="D225" s="41"/>
      <c r="E225" s="42"/>
      <c r="F225" s="42"/>
      <c r="G225" s="42"/>
      <c r="H225" s="5"/>
      <c r="I225" s="5"/>
      <c r="J225" s="5"/>
      <c r="K225" s="5"/>
      <c r="L225" s="5"/>
      <c r="M225" s="5"/>
      <c r="N225" s="5"/>
    </row>
    <row r="226" ht="24.75" customHeight="1">
      <c r="A226" s="5"/>
      <c r="B226" s="5"/>
      <c r="C226" s="40"/>
      <c r="D226" s="41"/>
      <c r="E226" s="42"/>
      <c r="F226" s="42"/>
      <c r="G226" s="42"/>
      <c r="H226" s="5"/>
      <c r="I226" s="5"/>
      <c r="J226" s="5"/>
      <c r="K226" s="5"/>
      <c r="L226" s="5"/>
      <c r="M226" s="5"/>
      <c r="N226" s="5"/>
    </row>
    <row r="227" ht="24.75" customHeight="1">
      <c r="A227" s="5"/>
      <c r="B227" s="5"/>
      <c r="C227" s="40"/>
      <c r="D227" s="41"/>
      <c r="E227" s="42"/>
      <c r="F227" s="42"/>
      <c r="G227" s="42"/>
      <c r="H227" s="5"/>
      <c r="I227" s="5"/>
      <c r="J227" s="5"/>
      <c r="K227" s="5"/>
      <c r="L227" s="5"/>
      <c r="M227" s="5"/>
      <c r="N227" s="5"/>
    </row>
    <row r="228" ht="24.75" customHeight="1">
      <c r="A228" s="5"/>
      <c r="B228" s="5"/>
      <c r="C228" s="40"/>
      <c r="D228" s="41"/>
      <c r="E228" s="42"/>
      <c r="F228" s="42"/>
      <c r="G228" s="42"/>
      <c r="H228" s="5"/>
      <c r="I228" s="5"/>
      <c r="J228" s="5"/>
      <c r="K228" s="5"/>
      <c r="L228" s="5"/>
      <c r="M228" s="5"/>
      <c r="N228" s="5"/>
    </row>
    <row r="229" ht="24.75" customHeight="1">
      <c r="A229" s="5"/>
      <c r="B229" s="5"/>
      <c r="C229" s="40"/>
      <c r="D229" s="41"/>
      <c r="E229" s="42"/>
      <c r="F229" s="42"/>
      <c r="G229" s="42"/>
      <c r="H229" s="5"/>
      <c r="I229" s="5"/>
      <c r="J229" s="5"/>
      <c r="K229" s="5"/>
      <c r="L229" s="5"/>
      <c r="M229" s="5"/>
      <c r="N229" s="5"/>
    </row>
    <row r="230" ht="24.75" customHeight="1">
      <c r="A230" s="5"/>
      <c r="B230" s="5"/>
      <c r="C230" s="40"/>
      <c r="D230" s="41"/>
      <c r="E230" s="42"/>
      <c r="F230" s="42"/>
      <c r="G230" s="42"/>
      <c r="H230" s="5"/>
      <c r="I230" s="5"/>
      <c r="J230" s="5"/>
      <c r="K230" s="5"/>
      <c r="L230" s="5"/>
      <c r="M230" s="5"/>
      <c r="N230" s="5"/>
    </row>
    <row r="231" ht="24.75" customHeight="1">
      <c r="A231" s="5"/>
      <c r="B231" s="5"/>
      <c r="C231" s="40"/>
      <c r="D231" s="41"/>
      <c r="E231" s="42"/>
      <c r="F231" s="42"/>
      <c r="G231" s="42"/>
      <c r="H231" s="5"/>
      <c r="I231" s="5"/>
      <c r="J231" s="5"/>
      <c r="K231" s="5"/>
      <c r="L231" s="5"/>
      <c r="M231" s="5"/>
      <c r="N231" s="5"/>
    </row>
    <row r="232" ht="24.75" customHeight="1">
      <c r="A232" s="5"/>
      <c r="B232" s="5"/>
      <c r="C232" s="40"/>
      <c r="D232" s="41"/>
      <c r="E232" s="42"/>
      <c r="F232" s="42"/>
      <c r="G232" s="42"/>
      <c r="H232" s="5"/>
      <c r="I232" s="5"/>
      <c r="J232" s="5"/>
      <c r="K232" s="5"/>
      <c r="L232" s="5"/>
      <c r="M232" s="5"/>
      <c r="N232" s="5"/>
    </row>
    <row r="233" ht="24.75" customHeight="1">
      <c r="A233" s="5"/>
      <c r="B233" s="5"/>
      <c r="C233" s="40"/>
      <c r="D233" s="41"/>
      <c r="E233" s="42"/>
      <c r="F233" s="42"/>
      <c r="G233" s="42"/>
      <c r="H233" s="5"/>
      <c r="I233" s="5"/>
      <c r="J233" s="5"/>
      <c r="K233" s="5"/>
      <c r="L233" s="5"/>
      <c r="M233" s="5"/>
      <c r="N233" s="5"/>
    </row>
    <row r="234" ht="24.75" customHeight="1">
      <c r="A234" s="5"/>
      <c r="B234" s="5"/>
      <c r="C234" s="40"/>
      <c r="D234" s="41"/>
      <c r="E234" s="42"/>
      <c r="F234" s="42"/>
      <c r="G234" s="42"/>
      <c r="H234" s="5"/>
      <c r="I234" s="5"/>
      <c r="J234" s="5"/>
      <c r="K234" s="5"/>
      <c r="L234" s="5"/>
      <c r="M234" s="5"/>
      <c r="N234" s="5"/>
    </row>
    <row r="235" ht="24.75" customHeight="1">
      <c r="A235" s="5"/>
      <c r="B235" s="5"/>
      <c r="C235" s="40"/>
      <c r="D235" s="41"/>
      <c r="E235" s="42"/>
      <c r="F235" s="42"/>
      <c r="G235" s="42"/>
      <c r="H235" s="5"/>
      <c r="I235" s="5"/>
      <c r="J235" s="5"/>
      <c r="K235" s="5"/>
      <c r="L235" s="5"/>
      <c r="M235" s="5"/>
      <c r="N235" s="5"/>
    </row>
    <row r="236" ht="24.75" customHeight="1">
      <c r="A236" s="5"/>
      <c r="B236" s="5"/>
      <c r="C236" s="40"/>
      <c r="D236" s="41"/>
      <c r="E236" s="42"/>
      <c r="F236" s="42"/>
      <c r="G236" s="42"/>
      <c r="H236" s="5"/>
      <c r="I236" s="5"/>
      <c r="J236" s="5"/>
      <c r="K236" s="5"/>
      <c r="L236" s="5"/>
      <c r="M236" s="5"/>
      <c r="N236" s="5"/>
    </row>
    <row r="237" ht="24.75" customHeight="1">
      <c r="A237" s="5"/>
      <c r="B237" s="5"/>
      <c r="C237" s="40"/>
      <c r="D237" s="41"/>
      <c r="E237" s="42"/>
      <c r="F237" s="42"/>
      <c r="G237" s="42"/>
      <c r="H237" s="5"/>
      <c r="I237" s="5"/>
      <c r="J237" s="5"/>
      <c r="K237" s="5"/>
      <c r="L237" s="5"/>
      <c r="M237" s="5"/>
      <c r="N237" s="5"/>
    </row>
    <row r="238" ht="24.75" customHeight="1">
      <c r="A238" s="5"/>
      <c r="B238" s="5"/>
      <c r="C238" s="40"/>
      <c r="D238" s="41"/>
      <c r="E238" s="42"/>
      <c r="F238" s="42"/>
      <c r="G238" s="42"/>
      <c r="H238" s="5"/>
      <c r="I238" s="5"/>
      <c r="J238" s="5"/>
      <c r="K238" s="5"/>
      <c r="L238" s="5"/>
      <c r="M238" s="5"/>
      <c r="N238" s="5"/>
    </row>
    <row r="239" ht="24.75" customHeight="1">
      <c r="A239" s="5"/>
      <c r="B239" s="5"/>
      <c r="C239" s="40"/>
      <c r="D239" s="41"/>
      <c r="E239" s="42"/>
      <c r="F239" s="42"/>
      <c r="G239" s="42"/>
      <c r="H239" s="5"/>
      <c r="I239" s="5"/>
      <c r="J239" s="5"/>
      <c r="K239" s="5"/>
      <c r="L239" s="5"/>
      <c r="M239" s="5"/>
      <c r="N239" s="5"/>
    </row>
    <row r="240" ht="24.75" customHeight="1">
      <c r="A240" s="5"/>
      <c r="B240" s="5"/>
      <c r="C240" s="40"/>
      <c r="D240" s="41"/>
      <c r="E240" s="42"/>
      <c r="F240" s="42"/>
      <c r="G240" s="42"/>
      <c r="H240" s="5"/>
      <c r="I240" s="5"/>
      <c r="J240" s="5"/>
      <c r="K240" s="5"/>
      <c r="L240" s="5"/>
      <c r="M240" s="5"/>
      <c r="N240" s="5"/>
    </row>
    <row r="241" ht="24.75" customHeight="1">
      <c r="A241" s="5"/>
      <c r="B241" s="5"/>
      <c r="C241" s="40"/>
      <c r="D241" s="41"/>
      <c r="E241" s="42"/>
      <c r="F241" s="42"/>
      <c r="G241" s="42"/>
      <c r="H241" s="5"/>
      <c r="I241" s="5"/>
      <c r="J241" s="5"/>
      <c r="K241" s="5"/>
      <c r="L241" s="5"/>
      <c r="M241" s="5"/>
      <c r="N241" s="5"/>
    </row>
    <row r="242" ht="24.75" customHeight="1">
      <c r="A242" s="5"/>
      <c r="B242" s="5"/>
      <c r="C242" s="40"/>
      <c r="D242" s="41"/>
      <c r="E242" s="42"/>
      <c r="F242" s="42"/>
      <c r="G242" s="42"/>
      <c r="H242" s="5"/>
      <c r="I242" s="5"/>
      <c r="J242" s="5"/>
      <c r="K242" s="5"/>
      <c r="L242" s="5"/>
      <c r="M242" s="5"/>
      <c r="N242" s="5"/>
    </row>
    <row r="243" ht="24.75" customHeight="1">
      <c r="A243" s="5"/>
      <c r="B243" s="5"/>
      <c r="C243" s="40"/>
      <c r="D243" s="41"/>
      <c r="E243" s="42"/>
      <c r="F243" s="42"/>
      <c r="G243" s="42"/>
      <c r="H243" s="5"/>
      <c r="I243" s="5"/>
      <c r="J243" s="5"/>
      <c r="K243" s="5"/>
      <c r="L243" s="5"/>
      <c r="M243" s="5"/>
      <c r="N243" s="5"/>
    </row>
    <row r="244" ht="24.75" customHeight="1">
      <c r="A244" s="5"/>
      <c r="B244" s="5"/>
      <c r="C244" s="40"/>
      <c r="D244" s="41"/>
      <c r="E244" s="42"/>
      <c r="F244" s="42"/>
      <c r="G244" s="42"/>
      <c r="H244" s="5"/>
      <c r="I244" s="5"/>
      <c r="J244" s="5"/>
      <c r="K244" s="5"/>
      <c r="L244" s="5"/>
      <c r="M244" s="5"/>
      <c r="N244" s="5"/>
    </row>
    <row r="245" ht="24.75" customHeight="1">
      <c r="A245" s="5"/>
      <c r="B245" s="5"/>
      <c r="C245" s="40"/>
      <c r="D245" s="41"/>
      <c r="E245" s="42"/>
      <c r="F245" s="42"/>
      <c r="G245" s="42"/>
      <c r="H245" s="5"/>
      <c r="I245" s="5"/>
      <c r="J245" s="5"/>
      <c r="K245" s="5"/>
      <c r="L245" s="5"/>
      <c r="M245" s="5"/>
      <c r="N245" s="5"/>
    </row>
    <row r="246" ht="24.75" customHeight="1">
      <c r="A246" s="5"/>
      <c r="B246" s="5"/>
      <c r="C246" s="40"/>
      <c r="D246" s="41"/>
      <c r="E246" s="42"/>
      <c r="F246" s="42"/>
      <c r="G246" s="42"/>
      <c r="H246" s="5"/>
      <c r="I246" s="5"/>
      <c r="J246" s="5"/>
      <c r="K246" s="5"/>
      <c r="L246" s="5"/>
      <c r="M246" s="5"/>
      <c r="N246" s="5"/>
    </row>
    <row r="247" ht="24.75" customHeight="1">
      <c r="A247" s="5"/>
      <c r="B247" s="5"/>
      <c r="C247" s="40"/>
      <c r="D247" s="41"/>
      <c r="E247" s="42"/>
      <c r="F247" s="42"/>
      <c r="G247" s="42"/>
      <c r="H247" s="5"/>
      <c r="I247" s="5"/>
      <c r="J247" s="5"/>
      <c r="K247" s="5"/>
      <c r="L247" s="5"/>
      <c r="M247" s="5"/>
      <c r="N247" s="5"/>
    </row>
    <row r="248" ht="24.75" customHeight="1">
      <c r="A248" s="5"/>
      <c r="B248" s="5"/>
      <c r="C248" s="40"/>
      <c r="D248" s="41"/>
      <c r="E248" s="42"/>
      <c r="F248" s="42"/>
      <c r="G248" s="42"/>
      <c r="H248" s="5"/>
      <c r="I248" s="5"/>
      <c r="J248" s="5"/>
      <c r="K248" s="5"/>
      <c r="L248" s="5"/>
      <c r="M248" s="5"/>
      <c r="N248" s="5"/>
    </row>
    <row r="249" ht="24.75" customHeight="1">
      <c r="A249" s="5"/>
      <c r="B249" s="5"/>
      <c r="C249" s="40"/>
      <c r="D249" s="41"/>
      <c r="E249" s="42"/>
      <c r="F249" s="42"/>
      <c r="G249" s="42"/>
      <c r="H249" s="5"/>
      <c r="I249" s="5"/>
      <c r="J249" s="5"/>
      <c r="K249" s="5"/>
      <c r="L249" s="5"/>
      <c r="M249" s="5"/>
      <c r="N249" s="5"/>
    </row>
    <row r="250" ht="24.75" customHeight="1">
      <c r="A250" s="5"/>
      <c r="B250" s="5"/>
      <c r="C250" s="40"/>
      <c r="D250" s="41"/>
      <c r="E250" s="42"/>
      <c r="F250" s="42"/>
      <c r="G250" s="42"/>
      <c r="H250" s="5"/>
      <c r="I250" s="5"/>
      <c r="J250" s="5"/>
      <c r="K250" s="5"/>
      <c r="L250" s="5"/>
      <c r="M250" s="5"/>
      <c r="N250" s="5"/>
    </row>
    <row r="251" ht="24.75" customHeight="1">
      <c r="A251" s="5"/>
      <c r="B251" s="5"/>
      <c r="C251" s="40"/>
      <c r="D251" s="41"/>
      <c r="E251" s="42"/>
      <c r="F251" s="42"/>
      <c r="G251" s="42"/>
      <c r="H251" s="5"/>
      <c r="I251" s="5"/>
      <c r="J251" s="5"/>
      <c r="K251" s="5"/>
      <c r="L251" s="5"/>
      <c r="M251" s="5"/>
      <c r="N251" s="5"/>
    </row>
    <row r="252" ht="24.75" customHeight="1">
      <c r="A252" s="5"/>
      <c r="B252" s="5"/>
      <c r="C252" s="40"/>
      <c r="D252" s="41"/>
      <c r="E252" s="42"/>
      <c r="F252" s="42"/>
      <c r="G252" s="42"/>
      <c r="H252" s="5"/>
      <c r="I252" s="5"/>
      <c r="J252" s="5"/>
      <c r="K252" s="5"/>
      <c r="L252" s="5"/>
      <c r="M252" s="5"/>
      <c r="N252" s="5"/>
    </row>
    <row r="253" ht="24.75" customHeight="1">
      <c r="A253" s="5"/>
      <c r="B253" s="5"/>
      <c r="C253" s="40"/>
      <c r="D253" s="41"/>
      <c r="E253" s="42"/>
      <c r="F253" s="42"/>
      <c r="G253" s="42"/>
      <c r="H253" s="5"/>
      <c r="I253" s="5"/>
      <c r="J253" s="5"/>
      <c r="K253" s="5"/>
      <c r="L253" s="5"/>
      <c r="M253" s="5"/>
      <c r="N253" s="5"/>
    </row>
    <row r="254" ht="24.75" customHeight="1">
      <c r="A254" s="5"/>
      <c r="B254" s="5"/>
      <c r="C254" s="40"/>
      <c r="D254" s="41"/>
      <c r="E254" s="42"/>
      <c r="F254" s="42"/>
      <c r="G254" s="42"/>
      <c r="H254" s="5"/>
      <c r="I254" s="5"/>
      <c r="J254" s="5"/>
      <c r="K254" s="5"/>
      <c r="L254" s="5"/>
      <c r="M254" s="5"/>
      <c r="N254" s="5"/>
    </row>
    <row r="255" ht="24.75" customHeight="1">
      <c r="A255" s="5"/>
      <c r="B255" s="5"/>
      <c r="C255" s="40"/>
      <c r="D255" s="41"/>
      <c r="E255" s="42"/>
      <c r="F255" s="42"/>
      <c r="G255" s="42"/>
      <c r="H255" s="5"/>
      <c r="I255" s="5"/>
      <c r="J255" s="5"/>
      <c r="K255" s="5"/>
      <c r="L255" s="5"/>
      <c r="M255" s="5"/>
      <c r="N255" s="5"/>
    </row>
    <row r="256" ht="24.75" customHeight="1">
      <c r="A256" s="5"/>
      <c r="B256" s="5"/>
      <c r="C256" s="40"/>
      <c r="D256" s="41"/>
      <c r="E256" s="42"/>
      <c r="F256" s="42"/>
      <c r="G256" s="42"/>
      <c r="H256" s="5"/>
      <c r="I256" s="5"/>
      <c r="J256" s="5"/>
      <c r="K256" s="5"/>
      <c r="L256" s="5"/>
      <c r="M256" s="5"/>
      <c r="N256" s="5"/>
    </row>
    <row r="257" ht="24.75" customHeight="1">
      <c r="A257" s="5"/>
      <c r="B257" s="5"/>
      <c r="C257" s="40"/>
      <c r="D257" s="41"/>
      <c r="E257" s="42"/>
      <c r="F257" s="42"/>
      <c r="G257" s="42"/>
      <c r="H257" s="5"/>
      <c r="I257" s="5"/>
      <c r="J257" s="5"/>
      <c r="K257" s="5"/>
      <c r="L257" s="5"/>
      <c r="M257" s="5"/>
      <c r="N257" s="5"/>
    </row>
    <row r="258" ht="24.75" customHeight="1">
      <c r="A258" s="5"/>
      <c r="B258" s="5"/>
      <c r="C258" s="40"/>
      <c r="D258" s="41"/>
      <c r="E258" s="42"/>
      <c r="F258" s="42"/>
      <c r="G258" s="42"/>
      <c r="H258" s="5"/>
      <c r="I258" s="5"/>
      <c r="J258" s="5"/>
      <c r="K258" s="5"/>
      <c r="L258" s="5"/>
      <c r="M258" s="5"/>
      <c r="N258" s="5"/>
    </row>
    <row r="259" ht="24.75" customHeight="1">
      <c r="A259" s="5"/>
      <c r="B259" s="5"/>
      <c r="C259" s="40"/>
      <c r="D259" s="41"/>
      <c r="E259" s="42"/>
      <c r="F259" s="42"/>
      <c r="G259" s="42"/>
      <c r="H259" s="5"/>
      <c r="I259" s="5"/>
      <c r="J259" s="5"/>
      <c r="K259" s="5"/>
      <c r="L259" s="5"/>
      <c r="M259" s="5"/>
      <c r="N259" s="5"/>
    </row>
    <row r="260" ht="24.75" customHeight="1">
      <c r="A260" s="5"/>
      <c r="B260" s="5"/>
      <c r="C260" s="40"/>
      <c r="D260" s="41"/>
      <c r="E260" s="42"/>
      <c r="F260" s="42"/>
      <c r="G260" s="42"/>
      <c r="H260" s="5"/>
      <c r="I260" s="5"/>
      <c r="J260" s="5"/>
      <c r="K260" s="5"/>
      <c r="L260" s="5"/>
      <c r="M260" s="5"/>
      <c r="N260" s="5"/>
    </row>
    <row r="261" ht="24.75" customHeight="1">
      <c r="A261" s="5"/>
      <c r="B261" s="5"/>
      <c r="C261" s="40"/>
      <c r="D261" s="41"/>
      <c r="E261" s="42"/>
      <c r="F261" s="42"/>
      <c r="G261" s="42"/>
      <c r="H261" s="5"/>
      <c r="I261" s="5"/>
      <c r="J261" s="5"/>
      <c r="K261" s="5"/>
      <c r="L261" s="5"/>
      <c r="M261" s="5"/>
      <c r="N261" s="5"/>
    </row>
    <row r="262" ht="24.75" customHeight="1">
      <c r="A262" s="5"/>
      <c r="B262" s="5"/>
      <c r="C262" s="40"/>
      <c r="D262" s="41"/>
      <c r="E262" s="42"/>
      <c r="F262" s="42"/>
      <c r="G262" s="42"/>
      <c r="H262" s="5"/>
      <c r="I262" s="5"/>
      <c r="J262" s="5"/>
      <c r="K262" s="5"/>
      <c r="L262" s="5"/>
      <c r="M262" s="5"/>
      <c r="N262" s="5"/>
    </row>
    <row r="263" ht="24.75" customHeight="1">
      <c r="A263" s="5"/>
      <c r="B263" s="5"/>
      <c r="C263" s="40"/>
      <c r="D263" s="41"/>
      <c r="E263" s="42"/>
      <c r="F263" s="42"/>
      <c r="G263" s="42"/>
      <c r="H263" s="5"/>
      <c r="I263" s="5"/>
      <c r="J263" s="5"/>
      <c r="K263" s="5"/>
      <c r="L263" s="5"/>
      <c r="M263" s="5"/>
      <c r="N263" s="5"/>
    </row>
    <row r="264" ht="24.75" customHeight="1">
      <c r="A264" s="5"/>
      <c r="B264" s="5"/>
      <c r="C264" s="40"/>
      <c r="D264" s="41"/>
      <c r="E264" s="42"/>
      <c r="F264" s="42"/>
      <c r="G264" s="42"/>
      <c r="H264" s="5"/>
      <c r="I264" s="5"/>
      <c r="J264" s="5"/>
      <c r="K264" s="5"/>
      <c r="L264" s="5"/>
      <c r="M264" s="5"/>
      <c r="N264" s="5"/>
    </row>
    <row r="265" ht="24.75" customHeight="1">
      <c r="A265" s="5"/>
      <c r="B265" s="5"/>
      <c r="C265" s="40"/>
      <c r="D265" s="41"/>
      <c r="E265" s="42"/>
      <c r="F265" s="42"/>
      <c r="G265" s="42"/>
      <c r="H265" s="5"/>
      <c r="I265" s="5"/>
      <c r="J265" s="5"/>
      <c r="K265" s="5"/>
      <c r="L265" s="5"/>
      <c r="M265" s="5"/>
      <c r="N265" s="5"/>
    </row>
    <row r="266" ht="15.75" customHeight="1">
      <c r="D266" s="43"/>
    </row>
    <row r="267" ht="15.75" customHeight="1">
      <c r="D267" s="43"/>
    </row>
    <row r="268" ht="15.75" customHeight="1">
      <c r="D268" s="43"/>
    </row>
    <row r="269" ht="15.75" customHeight="1">
      <c r="D269" s="43"/>
    </row>
    <row r="270" ht="15.75" customHeight="1">
      <c r="D270" s="43"/>
    </row>
    <row r="271" ht="15.75" customHeight="1">
      <c r="D271" s="43"/>
    </row>
    <row r="272" ht="15.75" customHeight="1">
      <c r="D272" s="43"/>
    </row>
    <row r="273" ht="15.75" customHeight="1">
      <c r="D273" s="43"/>
    </row>
    <row r="274" ht="15.75" customHeight="1">
      <c r="D274" s="43"/>
    </row>
    <row r="275" ht="15.75" customHeight="1">
      <c r="D275" s="43"/>
    </row>
    <row r="276" ht="15.75" customHeight="1">
      <c r="D276" s="43"/>
    </row>
    <row r="277" ht="15.75" customHeight="1">
      <c r="D277" s="43"/>
    </row>
    <row r="278" ht="15.75" customHeight="1">
      <c r="D278" s="43"/>
    </row>
    <row r="279" ht="15.75" customHeight="1">
      <c r="D279" s="43"/>
    </row>
    <row r="280" ht="15.75" customHeight="1">
      <c r="D280" s="43"/>
    </row>
    <row r="281" ht="15.75" customHeight="1">
      <c r="D281" s="43"/>
    </row>
    <row r="282" ht="15.75" customHeight="1">
      <c r="D282" s="43"/>
    </row>
    <row r="283" ht="15.75" customHeight="1">
      <c r="D283" s="43"/>
    </row>
    <row r="284" ht="15.75" customHeight="1">
      <c r="D284" s="43"/>
    </row>
    <row r="285" ht="15.75" customHeight="1">
      <c r="D285" s="43"/>
    </row>
    <row r="286" ht="15.75" customHeight="1">
      <c r="D286" s="43"/>
    </row>
    <row r="287" ht="15.75" customHeight="1">
      <c r="D287" s="43"/>
    </row>
    <row r="288" ht="15.75" customHeight="1">
      <c r="D288" s="43"/>
    </row>
    <row r="289" ht="15.75" customHeight="1">
      <c r="D289" s="43"/>
    </row>
    <row r="290" ht="15.75" customHeight="1">
      <c r="D290" s="43"/>
    </row>
    <row r="291" ht="15.75" customHeight="1">
      <c r="D291" s="43"/>
    </row>
    <row r="292" ht="15.75" customHeight="1">
      <c r="D292" s="43"/>
    </row>
    <row r="293" ht="15.75" customHeight="1">
      <c r="D293" s="43"/>
    </row>
    <row r="294" ht="15.75" customHeight="1">
      <c r="D294" s="43"/>
    </row>
    <row r="295" ht="15.75" customHeight="1">
      <c r="D295" s="43"/>
    </row>
    <row r="296" ht="15.75" customHeight="1">
      <c r="D296" s="43"/>
    </row>
    <row r="297" ht="15.75" customHeight="1">
      <c r="D297" s="43"/>
    </row>
    <row r="298" ht="15.75" customHeight="1">
      <c r="D298" s="43"/>
    </row>
    <row r="299" ht="15.75" customHeight="1">
      <c r="D299" s="43"/>
    </row>
    <row r="300" ht="15.75" customHeight="1">
      <c r="D300" s="43"/>
    </row>
    <row r="301" ht="15.75" customHeight="1">
      <c r="D301" s="43"/>
    </row>
    <row r="302" ht="15.75" customHeight="1">
      <c r="D302" s="43"/>
    </row>
    <row r="303" ht="15.75" customHeight="1">
      <c r="D303" s="43"/>
    </row>
    <row r="304" ht="15.75" customHeight="1">
      <c r="D304" s="43"/>
    </row>
    <row r="305" ht="15.75" customHeight="1">
      <c r="D305" s="43"/>
    </row>
    <row r="306" ht="15.75" customHeight="1">
      <c r="D306" s="43"/>
    </row>
    <row r="307" ht="15.75" customHeight="1">
      <c r="D307" s="43"/>
    </row>
    <row r="308" ht="15.75" customHeight="1">
      <c r="D308" s="43"/>
    </row>
    <row r="309" ht="15.75" customHeight="1">
      <c r="D309" s="43"/>
    </row>
    <row r="310" ht="15.75" customHeight="1">
      <c r="D310" s="43"/>
    </row>
    <row r="311" ht="15.75" customHeight="1">
      <c r="D311" s="43"/>
    </row>
    <row r="312" ht="15.75" customHeight="1">
      <c r="D312" s="43"/>
    </row>
    <row r="313" ht="15.75" customHeight="1">
      <c r="D313" s="43"/>
    </row>
    <row r="314" ht="15.75" customHeight="1">
      <c r="D314" s="43"/>
    </row>
    <row r="315" ht="15.75" customHeight="1">
      <c r="D315" s="43"/>
    </row>
    <row r="316" ht="15.75" customHeight="1">
      <c r="D316" s="43"/>
    </row>
    <row r="317" ht="15.75" customHeight="1">
      <c r="D317" s="43"/>
    </row>
    <row r="318" ht="15.75" customHeight="1">
      <c r="D318" s="43"/>
    </row>
    <row r="319" ht="15.75" customHeight="1">
      <c r="D319" s="43"/>
    </row>
    <row r="320" ht="15.75" customHeight="1">
      <c r="D320" s="43"/>
    </row>
    <row r="321" ht="15.75" customHeight="1">
      <c r="D321" s="43"/>
    </row>
    <row r="322" ht="15.75" customHeight="1">
      <c r="D322" s="43"/>
    </row>
    <row r="323" ht="15.75" customHeight="1">
      <c r="D323" s="43"/>
    </row>
    <row r="324" ht="15.75" customHeight="1">
      <c r="D324" s="43"/>
    </row>
    <row r="325" ht="15.75" customHeight="1">
      <c r="D325" s="43"/>
    </row>
    <row r="326" ht="15.75" customHeight="1">
      <c r="D326" s="43"/>
    </row>
    <row r="327" ht="15.75" customHeight="1">
      <c r="D327" s="43"/>
    </row>
    <row r="328" ht="15.75" customHeight="1">
      <c r="D328" s="43"/>
    </row>
    <row r="329" ht="15.75" customHeight="1">
      <c r="D329" s="43"/>
    </row>
    <row r="330" ht="15.75" customHeight="1">
      <c r="D330" s="43"/>
    </row>
    <row r="331" ht="15.75" customHeight="1">
      <c r="D331" s="43"/>
    </row>
    <row r="332" ht="15.75" customHeight="1">
      <c r="D332" s="43"/>
    </row>
    <row r="333" ht="15.75" customHeight="1">
      <c r="D333" s="43"/>
    </row>
    <row r="334" ht="15.75" customHeight="1">
      <c r="D334" s="43"/>
    </row>
    <row r="335" ht="15.75" customHeight="1">
      <c r="D335" s="43"/>
    </row>
    <row r="336" ht="15.75" customHeight="1">
      <c r="D336" s="43"/>
    </row>
    <row r="337" ht="15.75" customHeight="1">
      <c r="D337" s="43"/>
    </row>
    <row r="338" ht="15.75" customHeight="1">
      <c r="D338" s="43"/>
    </row>
    <row r="339" ht="15.75" customHeight="1">
      <c r="D339" s="43"/>
    </row>
    <row r="340" ht="15.75" customHeight="1">
      <c r="D340" s="43"/>
    </row>
    <row r="341" ht="15.75" customHeight="1">
      <c r="D341" s="43"/>
    </row>
    <row r="342" ht="15.75" customHeight="1">
      <c r="D342" s="43"/>
    </row>
    <row r="343" ht="15.75" customHeight="1">
      <c r="D343" s="43"/>
    </row>
    <row r="344" ht="15.75" customHeight="1">
      <c r="D344" s="43"/>
    </row>
    <row r="345" ht="15.75" customHeight="1">
      <c r="D345" s="43"/>
    </row>
    <row r="346" ht="15.75" customHeight="1">
      <c r="D346" s="43"/>
    </row>
    <row r="347" ht="15.75" customHeight="1">
      <c r="D347" s="43"/>
    </row>
    <row r="348" ht="15.75" customHeight="1">
      <c r="D348" s="43"/>
    </row>
    <row r="349" ht="15.75" customHeight="1">
      <c r="D349" s="43"/>
    </row>
    <row r="350" ht="15.75" customHeight="1">
      <c r="D350" s="43"/>
    </row>
    <row r="351" ht="15.75" customHeight="1">
      <c r="D351" s="43"/>
    </row>
    <row r="352" ht="15.75" customHeight="1">
      <c r="D352" s="43"/>
    </row>
    <row r="353" ht="15.75" customHeight="1">
      <c r="D353" s="43"/>
    </row>
    <row r="354" ht="15.75" customHeight="1">
      <c r="D354" s="43"/>
    </row>
    <row r="355" ht="15.75" customHeight="1">
      <c r="D355" s="43"/>
    </row>
    <row r="356" ht="15.75" customHeight="1">
      <c r="D356" s="43"/>
    </row>
    <row r="357" ht="15.75" customHeight="1">
      <c r="D357" s="43"/>
    </row>
    <row r="358" ht="15.75" customHeight="1">
      <c r="D358" s="43"/>
    </row>
    <row r="359" ht="15.75" customHeight="1">
      <c r="D359" s="43"/>
    </row>
    <row r="360" ht="15.75" customHeight="1">
      <c r="D360" s="43"/>
    </row>
    <row r="361" ht="15.75" customHeight="1">
      <c r="D361" s="43"/>
    </row>
    <row r="362" ht="15.75" customHeight="1">
      <c r="D362" s="43"/>
    </row>
    <row r="363" ht="15.75" customHeight="1">
      <c r="D363" s="43"/>
    </row>
    <row r="364" ht="15.75" customHeight="1">
      <c r="D364" s="43"/>
    </row>
    <row r="365" ht="15.75" customHeight="1">
      <c r="D365" s="43"/>
    </row>
    <row r="366" ht="15.75" customHeight="1">
      <c r="D366" s="43"/>
    </row>
    <row r="367" ht="15.75" customHeight="1">
      <c r="D367" s="43"/>
    </row>
    <row r="368" ht="15.75" customHeight="1">
      <c r="D368" s="43"/>
    </row>
    <row r="369" ht="15.75" customHeight="1">
      <c r="D369" s="43"/>
    </row>
    <row r="370" ht="15.75" customHeight="1">
      <c r="D370" s="43"/>
    </row>
    <row r="371" ht="15.75" customHeight="1">
      <c r="D371" s="43"/>
    </row>
    <row r="372" ht="15.75" customHeight="1">
      <c r="D372" s="43"/>
    </row>
    <row r="373" ht="15.75" customHeight="1">
      <c r="D373" s="43"/>
    </row>
    <row r="374" ht="15.75" customHeight="1">
      <c r="D374" s="43"/>
    </row>
    <row r="375" ht="15.75" customHeight="1">
      <c r="D375" s="43"/>
    </row>
    <row r="376" ht="15.75" customHeight="1">
      <c r="D376" s="43"/>
    </row>
    <row r="377" ht="15.75" customHeight="1">
      <c r="D377" s="43"/>
    </row>
    <row r="378" ht="15.75" customHeight="1">
      <c r="D378" s="43"/>
    </row>
    <row r="379" ht="15.75" customHeight="1">
      <c r="D379" s="43"/>
    </row>
    <row r="380" ht="15.75" customHeight="1">
      <c r="D380" s="43"/>
    </row>
    <row r="381" ht="15.75" customHeight="1">
      <c r="D381" s="43"/>
    </row>
    <row r="382" ht="15.75" customHeight="1">
      <c r="D382" s="43"/>
    </row>
    <row r="383" ht="15.75" customHeight="1">
      <c r="D383" s="43"/>
    </row>
    <row r="384" ht="15.75" customHeight="1">
      <c r="D384" s="43"/>
    </row>
    <row r="385" ht="15.75" customHeight="1">
      <c r="D385" s="43"/>
    </row>
    <row r="386" ht="15.75" customHeight="1">
      <c r="D386" s="43"/>
    </row>
    <row r="387" ht="15.75" customHeight="1">
      <c r="D387" s="43"/>
    </row>
    <row r="388" ht="15.75" customHeight="1">
      <c r="D388" s="43"/>
    </row>
    <row r="389" ht="15.75" customHeight="1">
      <c r="D389" s="43"/>
    </row>
    <row r="390" ht="15.75" customHeight="1">
      <c r="D390" s="43"/>
    </row>
    <row r="391" ht="15.75" customHeight="1">
      <c r="D391" s="43"/>
    </row>
    <row r="392" ht="15.75" customHeight="1">
      <c r="D392" s="43"/>
    </row>
    <row r="393" ht="15.75" customHeight="1">
      <c r="D393" s="43"/>
    </row>
    <row r="394" ht="15.75" customHeight="1">
      <c r="D394" s="43"/>
    </row>
    <row r="395" ht="15.75" customHeight="1">
      <c r="D395" s="43"/>
    </row>
    <row r="396" ht="15.75" customHeight="1">
      <c r="D396" s="43"/>
    </row>
    <row r="397" ht="15.75" customHeight="1">
      <c r="D397" s="43"/>
    </row>
    <row r="398" ht="15.75" customHeight="1">
      <c r="D398" s="43"/>
    </row>
    <row r="399" ht="15.75" customHeight="1">
      <c r="D399" s="43"/>
    </row>
    <row r="400" ht="15.75" customHeight="1">
      <c r="D400" s="43"/>
    </row>
    <row r="401" ht="15.75" customHeight="1">
      <c r="D401" s="43"/>
    </row>
    <row r="402" ht="15.75" customHeight="1">
      <c r="D402" s="43"/>
    </row>
    <row r="403" ht="15.75" customHeight="1">
      <c r="D403" s="43"/>
    </row>
    <row r="404" ht="15.75" customHeight="1">
      <c r="D404" s="43"/>
    </row>
    <row r="405" ht="15.75" customHeight="1">
      <c r="D405" s="43"/>
    </row>
    <row r="406" ht="15.75" customHeight="1">
      <c r="D406" s="43"/>
    </row>
    <row r="407" ht="15.75" customHeight="1">
      <c r="D407" s="43"/>
    </row>
    <row r="408" ht="15.75" customHeight="1">
      <c r="D408" s="43"/>
    </row>
    <row r="409" ht="15.75" customHeight="1">
      <c r="D409" s="43"/>
    </row>
    <row r="410" ht="15.75" customHeight="1">
      <c r="D410" s="43"/>
    </row>
    <row r="411" ht="15.75" customHeight="1">
      <c r="D411" s="43"/>
    </row>
    <row r="412" ht="15.75" customHeight="1">
      <c r="D412" s="43"/>
    </row>
    <row r="413" ht="15.75" customHeight="1">
      <c r="D413" s="43"/>
    </row>
    <row r="414" ht="15.75" customHeight="1">
      <c r="D414" s="43"/>
    </row>
    <row r="415" ht="15.75" customHeight="1">
      <c r="D415" s="43"/>
    </row>
    <row r="416" ht="15.75" customHeight="1">
      <c r="D416" s="43"/>
    </row>
    <row r="417" ht="15.75" customHeight="1">
      <c r="D417" s="43"/>
    </row>
    <row r="418" ht="15.75" customHeight="1">
      <c r="D418" s="43"/>
    </row>
    <row r="419" ht="15.75" customHeight="1">
      <c r="D419" s="43"/>
    </row>
    <row r="420" ht="15.75" customHeight="1">
      <c r="D420" s="43"/>
    </row>
    <row r="421" ht="15.75" customHeight="1">
      <c r="D421" s="43"/>
    </row>
    <row r="422" ht="15.75" customHeight="1">
      <c r="D422" s="43"/>
    </row>
    <row r="423" ht="15.75" customHeight="1">
      <c r="D423" s="43"/>
    </row>
    <row r="424" ht="15.75" customHeight="1">
      <c r="D424" s="43"/>
    </row>
    <row r="425" ht="15.75" customHeight="1">
      <c r="D425" s="43"/>
    </row>
    <row r="426" ht="15.75" customHeight="1">
      <c r="D426" s="43"/>
    </row>
    <row r="427" ht="15.75" customHeight="1">
      <c r="D427" s="43"/>
    </row>
    <row r="428" ht="15.75" customHeight="1">
      <c r="D428" s="43"/>
    </row>
    <row r="429" ht="15.75" customHeight="1">
      <c r="D429" s="43"/>
    </row>
    <row r="430" ht="15.75" customHeight="1">
      <c r="D430" s="43"/>
    </row>
    <row r="431" ht="15.75" customHeight="1">
      <c r="D431" s="43"/>
    </row>
    <row r="432" ht="15.75" customHeight="1">
      <c r="D432" s="43"/>
    </row>
    <row r="433" ht="15.75" customHeight="1">
      <c r="D433" s="43"/>
    </row>
    <row r="434" ht="15.75" customHeight="1">
      <c r="D434" s="43"/>
    </row>
    <row r="435" ht="15.75" customHeight="1">
      <c r="D435" s="43"/>
    </row>
    <row r="436" ht="15.75" customHeight="1">
      <c r="D436" s="43"/>
    </row>
    <row r="437" ht="15.75" customHeight="1">
      <c r="D437" s="43"/>
    </row>
    <row r="438" ht="15.75" customHeight="1">
      <c r="D438" s="43"/>
    </row>
    <row r="439" ht="15.75" customHeight="1">
      <c r="D439" s="43"/>
    </row>
    <row r="440" ht="15.75" customHeight="1">
      <c r="D440" s="43"/>
    </row>
    <row r="441" ht="15.75" customHeight="1">
      <c r="D441" s="43"/>
    </row>
    <row r="442" ht="15.75" customHeight="1">
      <c r="D442" s="43"/>
    </row>
    <row r="443" ht="15.75" customHeight="1">
      <c r="D443" s="43"/>
    </row>
    <row r="444" ht="15.75" customHeight="1">
      <c r="D444" s="43"/>
    </row>
    <row r="445" ht="15.75" customHeight="1">
      <c r="D445" s="43"/>
    </row>
    <row r="446" ht="15.75" customHeight="1">
      <c r="D446" s="43"/>
    </row>
    <row r="447" ht="15.75" customHeight="1">
      <c r="D447" s="43"/>
    </row>
    <row r="448" ht="15.75" customHeight="1">
      <c r="D448" s="43"/>
    </row>
    <row r="449" ht="15.75" customHeight="1">
      <c r="D449" s="43"/>
    </row>
    <row r="450" ht="15.75" customHeight="1">
      <c r="D450" s="43"/>
    </row>
    <row r="451" ht="15.75" customHeight="1">
      <c r="D451" s="43"/>
    </row>
    <row r="452" ht="15.75" customHeight="1">
      <c r="D452" s="43"/>
    </row>
    <row r="453" ht="15.75" customHeight="1">
      <c r="D453" s="43"/>
    </row>
    <row r="454" ht="15.75" customHeight="1">
      <c r="D454" s="43"/>
    </row>
    <row r="455" ht="15.75" customHeight="1">
      <c r="D455" s="43"/>
    </row>
    <row r="456" ht="15.75" customHeight="1">
      <c r="D456" s="43"/>
    </row>
    <row r="457" ht="15.75" customHeight="1">
      <c r="D457" s="43"/>
    </row>
    <row r="458" ht="15.75" customHeight="1">
      <c r="D458" s="43"/>
    </row>
    <row r="459" ht="15.75" customHeight="1">
      <c r="D459" s="43"/>
    </row>
    <row r="460" ht="15.75" customHeight="1">
      <c r="D460" s="43"/>
    </row>
    <row r="461" ht="15.75" customHeight="1">
      <c r="D461" s="43"/>
    </row>
    <row r="462" ht="15.75" customHeight="1">
      <c r="D462" s="43"/>
    </row>
    <row r="463" ht="15.75" customHeight="1">
      <c r="D463" s="43"/>
    </row>
    <row r="464" ht="15.75" customHeight="1">
      <c r="D464" s="43"/>
    </row>
    <row r="465" ht="15.75" customHeight="1">
      <c r="D465" s="43"/>
    </row>
    <row r="466" ht="15.75" customHeight="1">
      <c r="D466" s="43"/>
    </row>
    <row r="467" ht="15.75" customHeight="1">
      <c r="D467" s="43"/>
    </row>
    <row r="468" ht="15.75" customHeight="1">
      <c r="D468" s="43"/>
    </row>
    <row r="469" ht="15.75" customHeight="1">
      <c r="D469" s="43"/>
    </row>
    <row r="470" ht="15.75" customHeight="1">
      <c r="D470" s="43"/>
    </row>
    <row r="471" ht="15.75" customHeight="1">
      <c r="D471" s="43"/>
    </row>
    <row r="472" ht="15.75" customHeight="1">
      <c r="D472" s="43"/>
    </row>
    <row r="473" ht="15.75" customHeight="1">
      <c r="D473" s="43"/>
    </row>
    <row r="474" ht="15.75" customHeight="1">
      <c r="D474" s="43"/>
    </row>
    <row r="475" ht="15.75" customHeight="1">
      <c r="D475" s="43"/>
    </row>
    <row r="476" ht="15.75" customHeight="1">
      <c r="D476" s="43"/>
    </row>
    <row r="477" ht="15.75" customHeight="1">
      <c r="D477" s="43"/>
    </row>
    <row r="478" ht="15.75" customHeight="1">
      <c r="D478" s="43"/>
    </row>
    <row r="479" ht="15.75" customHeight="1">
      <c r="D479" s="43"/>
    </row>
    <row r="480" ht="15.75" customHeight="1">
      <c r="D480" s="43"/>
    </row>
    <row r="481" ht="15.75" customHeight="1">
      <c r="D481" s="43"/>
    </row>
    <row r="482" ht="15.75" customHeight="1">
      <c r="D482" s="43"/>
    </row>
    <row r="483" ht="15.75" customHeight="1">
      <c r="D483" s="43"/>
    </row>
    <row r="484" ht="15.75" customHeight="1">
      <c r="D484" s="43"/>
    </row>
    <row r="485" ht="15.75" customHeight="1">
      <c r="D485" s="43"/>
    </row>
    <row r="486" ht="15.75" customHeight="1">
      <c r="D486" s="43"/>
    </row>
    <row r="487" ht="15.75" customHeight="1">
      <c r="D487" s="43"/>
    </row>
    <row r="488" ht="15.75" customHeight="1">
      <c r="D488" s="43"/>
    </row>
    <row r="489" ht="15.75" customHeight="1">
      <c r="D489" s="43"/>
    </row>
    <row r="490" ht="15.75" customHeight="1">
      <c r="D490" s="43"/>
    </row>
    <row r="491" ht="15.75" customHeight="1">
      <c r="D491" s="43"/>
    </row>
    <row r="492" ht="15.75" customHeight="1">
      <c r="D492" s="43"/>
    </row>
    <row r="493" ht="15.75" customHeight="1">
      <c r="D493" s="43"/>
    </row>
    <row r="494" ht="15.75" customHeight="1">
      <c r="D494" s="43"/>
    </row>
    <row r="495" ht="15.75" customHeight="1">
      <c r="D495" s="43"/>
    </row>
    <row r="496" ht="15.75" customHeight="1">
      <c r="D496" s="43"/>
    </row>
    <row r="497" ht="15.75" customHeight="1">
      <c r="D497" s="43"/>
    </row>
    <row r="498" ht="15.75" customHeight="1">
      <c r="D498" s="43"/>
    </row>
    <row r="499" ht="15.75" customHeight="1">
      <c r="D499" s="43"/>
    </row>
    <row r="500" ht="15.75" customHeight="1">
      <c r="D500" s="43"/>
    </row>
    <row r="501" ht="15.75" customHeight="1">
      <c r="D501" s="43"/>
    </row>
    <row r="502" ht="15.75" customHeight="1">
      <c r="D502" s="43"/>
    </row>
    <row r="503" ht="15.75" customHeight="1">
      <c r="D503" s="43"/>
    </row>
    <row r="504" ht="15.75" customHeight="1">
      <c r="D504" s="43"/>
    </row>
    <row r="505" ht="15.75" customHeight="1">
      <c r="D505" s="43"/>
    </row>
    <row r="506" ht="15.75" customHeight="1">
      <c r="D506" s="43"/>
    </row>
    <row r="507" ht="15.75" customHeight="1">
      <c r="D507" s="43"/>
    </row>
    <row r="508" ht="15.75" customHeight="1">
      <c r="D508" s="43"/>
    </row>
    <row r="509" ht="15.75" customHeight="1">
      <c r="D509" s="43"/>
    </row>
    <row r="510" ht="15.75" customHeight="1">
      <c r="D510" s="43"/>
    </row>
    <row r="511" ht="15.75" customHeight="1">
      <c r="D511" s="43"/>
    </row>
    <row r="512" ht="15.75" customHeight="1">
      <c r="D512" s="43"/>
    </row>
    <row r="513" ht="15.75" customHeight="1">
      <c r="D513" s="43"/>
    </row>
    <row r="514" ht="15.75" customHeight="1">
      <c r="D514" s="43"/>
    </row>
    <row r="515" ht="15.75" customHeight="1">
      <c r="D515" s="43"/>
    </row>
    <row r="516" ht="15.75" customHeight="1">
      <c r="D516" s="43"/>
    </row>
    <row r="517" ht="15.75" customHeight="1">
      <c r="D517" s="43"/>
    </row>
    <row r="518" ht="15.75" customHeight="1">
      <c r="D518" s="43"/>
    </row>
    <row r="519" ht="15.75" customHeight="1">
      <c r="D519" s="43"/>
    </row>
    <row r="520" ht="15.75" customHeight="1">
      <c r="D520" s="43"/>
    </row>
    <row r="521" ht="15.75" customHeight="1">
      <c r="D521" s="43"/>
    </row>
    <row r="522" ht="15.75" customHeight="1">
      <c r="D522" s="43"/>
    </row>
    <row r="523" ht="15.75" customHeight="1">
      <c r="D523" s="43"/>
    </row>
    <row r="524" ht="15.75" customHeight="1">
      <c r="D524" s="43"/>
    </row>
    <row r="525" ht="15.75" customHeight="1">
      <c r="D525" s="43"/>
    </row>
    <row r="526" ht="15.75" customHeight="1">
      <c r="D526" s="43"/>
    </row>
    <row r="527" ht="15.75" customHeight="1">
      <c r="D527" s="43"/>
    </row>
    <row r="528" ht="15.75" customHeight="1">
      <c r="D528" s="43"/>
    </row>
    <row r="529" ht="15.75" customHeight="1">
      <c r="D529" s="43"/>
    </row>
    <row r="530" ht="15.75" customHeight="1">
      <c r="D530" s="43"/>
    </row>
    <row r="531" ht="15.75" customHeight="1">
      <c r="D531" s="43"/>
    </row>
    <row r="532" ht="15.75" customHeight="1">
      <c r="D532" s="43"/>
    </row>
    <row r="533" ht="15.75" customHeight="1">
      <c r="D533" s="43"/>
    </row>
    <row r="534" ht="15.75" customHeight="1">
      <c r="D534" s="43"/>
    </row>
    <row r="535" ht="15.75" customHeight="1">
      <c r="D535" s="43"/>
    </row>
    <row r="536" ht="15.75" customHeight="1">
      <c r="D536" s="43"/>
    </row>
    <row r="537" ht="15.75" customHeight="1">
      <c r="D537" s="43"/>
    </row>
    <row r="538" ht="15.75" customHeight="1">
      <c r="D538" s="43"/>
    </row>
    <row r="539" ht="15.75" customHeight="1">
      <c r="D539" s="43"/>
    </row>
    <row r="540" ht="15.75" customHeight="1">
      <c r="D540" s="43"/>
    </row>
    <row r="541" ht="15.75" customHeight="1">
      <c r="D541" s="43"/>
    </row>
    <row r="542" ht="15.75" customHeight="1">
      <c r="D542" s="43"/>
    </row>
    <row r="543" ht="15.75" customHeight="1">
      <c r="D543" s="43"/>
    </row>
    <row r="544" ht="15.75" customHeight="1">
      <c r="D544" s="43"/>
    </row>
    <row r="545" ht="15.75" customHeight="1">
      <c r="D545" s="43"/>
    </row>
    <row r="546" ht="15.75" customHeight="1">
      <c r="D546" s="43"/>
    </row>
    <row r="547" ht="15.75" customHeight="1">
      <c r="D547" s="43"/>
    </row>
    <row r="548" ht="15.75" customHeight="1">
      <c r="D548" s="43"/>
    </row>
    <row r="549" ht="15.75" customHeight="1">
      <c r="D549" s="43"/>
    </row>
    <row r="550" ht="15.75" customHeight="1">
      <c r="D550" s="43"/>
    </row>
    <row r="551" ht="15.75" customHeight="1">
      <c r="D551" s="43"/>
    </row>
    <row r="552" ht="15.75" customHeight="1">
      <c r="D552" s="43"/>
    </row>
    <row r="553" ht="15.75" customHeight="1">
      <c r="D553" s="43"/>
    </row>
    <row r="554" ht="15.75" customHeight="1">
      <c r="D554" s="43"/>
    </row>
    <row r="555" ht="15.75" customHeight="1">
      <c r="D555" s="43"/>
    </row>
    <row r="556" ht="15.75" customHeight="1">
      <c r="D556" s="43"/>
    </row>
    <row r="557" ht="15.75" customHeight="1">
      <c r="D557" s="43"/>
    </row>
    <row r="558" ht="15.75" customHeight="1">
      <c r="D558" s="43"/>
    </row>
    <row r="559" ht="15.75" customHeight="1">
      <c r="D559" s="43"/>
    </row>
    <row r="560" ht="15.75" customHeight="1">
      <c r="D560" s="43"/>
    </row>
    <row r="561" ht="15.75" customHeight="1">
      <c r="D561" s="43"/>
    </row>
    <row r="562" ht="15.75" customHeight="1">
      <c r="D562" s="43"/>
    </row>
    <row r="563" ht="15.75" customHeight="1">
      <c r="D563" s="43"/>
    </row>
    <row r="564" ht="15.75" customHeight="1">
      <c r="D564" s="43"/>
    </row>
    <row r="565" ht="15.75" customHeight="1">
      <c r="D565" s="43"/>
    </row>
    <row r="566" ht="15.75" customHeight="1">
      <c r="D566" s="43"/>
    </row>
    <row r="567" ht="15.75" customHeight="1">
      <c r="D567" s="43"/>
    </row>
    <row r="568" ht="15.75" customHeight="1">
      <c r="D568" s="43"/>
    </row>
    <row r="569" ht="15.75" customHeight="1">
      <c r="D569" s="43"/>
    </row>
    <row r="570" ht="15.75" customHeight="1">
      <c r="D570" s="43"/>
    </row>
    <row r="571" ht="15.75" customHeight="1">
      <c r="D571" s="43"/>
    </row>
    <row r="572" ht="15.75" customHeight="1">
      <c r="D572" s="43"/>
    </row>
    <row r="573" ht="15.75" customHeight="1">
      <c r="D573" s="43"/>
    </row>
    <row r="574" ht="15.75" customHeight="1">
      <c r="D574" s="43"/>
    </row>
    <row r="575" ht="15.75" customHeight="1">
      <c r="D575" s="43"/>
    </row>
    <row r="576" ht="15.75" customHeight="1">
      <c r="D576" s="43"/>
    </row>
    <row r="577" ht="15.75" customHeight="1">
      <c r="D577" s="43"/>
    </row>
    <row r="578" ht="15.75" customHeight="1">
      <c r="D578" s="43"/>
    </row>
    <row r="579" ht="15.75" customHeight="1">
      <c r="D579" s="43"/>
    </row>
    <row r="580" ht="15.75" customHeight="1">
      <c r="D580" s="43"/>
    </row>
    <row r="581" ht="15.75" customHeight="1">
      <c r="D581" s="43"/>
    </row>
    <row r="582" ht="15.75" customHeight="1">
      <c r="D582" s="43"/>
    </row>
    <row r="583" ht="15.75" customHeight="1">
      <c r="D583" s="43"/>
    </row>
    <row r="584" ht="15.75" customHeight="1">
      <c r="D584" s="43"/>
    </row>
    <row r="585" ht="15.75" customHeight="1">
      <c r="D585" s="43"/>
    </row>
    <row r="586" ht="15.75" customHeight="1">
      <c r="D586" s="43"/>
    </row>
    <row r="587" ht="15.75" customHeight="1">
      <c r="D587" s="43"/>
    </row>
    <row r="588" ht="15.75" customHeight="1">
      <c r="D588" s="43"/>
    </row>
    <row r="589" ht="15.75" customHeight="1">
      <c r="D589" s="43"/>
    </row>
    <row r="590" ht="15.75" customHeight="1">
      <c r="D590" s="43"/>
    </row>
    <row r="591" ht="15.75" customHeight="1">
      <c r="D591" s="43"/>
    </row>
    <row r="592" ht="15.75" customHeight="1">
      <c r="D592" s="43"/>
    </row>
    <row r="593" ht="15.75" customHeight="1">
      <c r="D593" s="43"/>
    </row>
    <row r="594" ht="15.75" customHeight="1">
      <c r="D594" s="43"/>
    </row>
    <row r="595" ht="15.75" customHeight="1">
      <c r="D595" s="43"/>
    </row>
    <row r="596" ht="15.75" customHeight="1">
      <c r="D596" s="43"/>
    </row>
    <row r="597" ht="15.75" customHeight="1">
      <c r="D597" s="43"/>
    </row>
    <row r="598" ht="15.75" customHeight="1">
      <c r="D598" s="43"/>
    </row>
    <row r="599" ht="15.75" customHeight="1">
      <c r="D599" s="43"/>
    </row>
    <row r="600" ht="15.75" customHeight="1">
      <c r="D600" s="43"/>
    </row>
    <row r="601" ht="15.75" customHeight="1">
      <c r="D601" s="43"/>
    </row>
    <row r="602" ht="15.75" customHeight="1">
      <c r="D602" s="43"/>
    </row>
    <row r="603" ht="15.75" customHeight="1">
      <c r="D603" s="43"/>
    </row>
    <row r="604" ht="15.75" customHeight="1">
      <c r="D604" s="43"/>
    </row>
    <row r="605" ht="15.75" customHeight="1">
      <c r="D605" s="43"/>
    </row>
    <row r="606" ht="15.75" customHeight="1">
      <c r="D606" s="43"/>
    </row>
    <row r="607" ht="15.75" customHeight="1">
      <c r="D607" s="43"/>
    </row>
    <row r="608" ht="15.75" customHeight="1">
      <c r="D608" s="43"/>
    </row>
    <row r="609" ht="15.75" customHeight="1">
      <c r="D609" s="43"/>
    </row>
    <row r="610" ht="15.75" customHeight="1">
      <c r="D610" s="43"/>
    </row>
    <row r="611" ht="15.75" customHeight="1">
      <c r="D611" s="43"/>
    </row>
    <row r="612" ht="15.75" customHeight="1">
      <c r="D612" s="43"/>
    </row>
    <row r="613" ht="15.75" customHeight="1">
      <c r="D613" s="43"/>
    </row>
    <row r="614" ht="15.75" customHeight="1">
      <c r="D614" s="43"/>
    </row>
    <row r="615" ht="15.75" customHeight="1">
      <c r="D615" s="43"/>
    </row>
    <row r="616" ht="15.75" customHeight="1">
      <c r="D616" s="43"/>
    </row>
    <row r="617" ht="15.75" customHeight="1">
      <c r="D617" s="43"/>
    </row>
    <row r="618" ht="15.75" customHeight="1">
      <c r="D618" s="43"/>
    </row>
    <row r="619" ht="15.75" customHeight="1">
      <c r="D619" s="43"/>
    </row>
    <row r="620" ht="15.75" customHeight="1">
      <c r="D620" s="43"/>
    </row>
    <row r="621" ht="15.75" customHeight="1">
      <c r="D621" s="43"/>
    </row>
    <row r="622" ht="15.75" customHeight="1">
      <c r="D622" s="43"/>
    </row>
    <row r="623" ht="15.75" customHeight="1">
      <c r="D623" s="43"/>
    </row>
    <row r="624" ht="15.75" customHeight="1">
      <c r="D624" s="43"/>
    </row>
    <row r="625" ht="15.75" customHeight="1">
      <c r="D625" s="43"/>
    </row>
    <row r="626" ht="15.75" customHeight="1">
      <c r="D626" s="43"/>
    </row>
    <row r="627" ht="15.75" customHeight="1">
      <c r="D627" s="43"/>
    </row>
    <row r="628" ht="15.75" customHeight="1">
      <c r="D628" s="43"/>
    </row>
    <row r="629" ht="15.75" customHeight="1">
      <c r="D629" s="43"/>
    </row>
    <row r="630" ht="15.75" customHeight="1">
      <c r="D630" s="43"/>
    </row>
    <row r="631" ht="15.75" customHeight="1">
      <c r="D631" s="43"/>
    </row>
    <row r="632" ht="15.75" customHeight="1">
      <c r="D632" s="43"/>
    </row>
    <row r="633" ht="15.75" customHeight="1">
      <c r="D633" s="43"/>
    </row>
    <row r="634" ht="15.75" customHeight="1">
      <c r="D634" s="43"/>
    </row>
    <row r="635" ht="15.75" customHeight="1">
      <c r="D635" s="43"/>
    </row>
    <row r="636" ht="15.75" customHeight="1">
      <c r="D636" s="43"/>
    </row>
    <row r="637" ht="15.75" customHeight="1">
      <c r="D637" s="43"/>
    </row>
    <row r="638" ht="15.75" customHeight="1">
      <c r="D638" s="43"/>
    </row>
    <row r="639" ht="15.75" customHeight="1">
      <c r="D639" s="43"/>
    </row>
    <row r="640" ht="15.75" customHeight="1">
      <c r="D640" s="43"/>
    </row>
    <row r="641" ht="15.75" customHeight="1">
      <c r="D641" s="43"/>
    </row>
    <row r="642" ht="15.75" customHeight="1">
      <c r="D642" s="43"/>
    </row>
    <row r="643" ht="15.75" customHeight="1">
      <c r="D643" s="43"/>
    </row>
    <row r="644" ht="15.75" customHeight="1">
      <c r="D644" s="43"/>
    </row>
    <row r="645" ht="15.75" customHeight="1">
      <c r="D645" s="43"/>
    </row>
    <row r="646" ht="15.75" customHeight="1">
      <c r="D646" s="43"/>
    </row>
    <row r="647" ht="15.75" customHeight="1">
      <c r="D647" s="43"/>
    </row>
    <row r="648" ht="15.75" customHeight="1">
      <c r="D648" s="43"/>
    </row>
    <row r="649" ht="15.75" customHeight="1">
      <c r="D649" s="43"/>
    </row>
    <row r="650" ht="15.75" customHeight="1">
      <c r="D650" s="43"/>
    </row>
    <row r="651" ht="15.75" customHeight="1">
      <c r="D651" s="43"/>
    </row>
    <row r="652" ht="15.75" customHeight="1">
      <c r="D652" s="43"/>
    </row>
    <row r="653" ht="15.75" customHeight="1">
      <c r="D653" s="43"/>
    </row>
    <row r="654" ht="15.75" customHeight="1">
      <c r="D654" s="43"/>
    </row>
    <row r="655" ht="15.75" customHeight="1">
      <c r="D655" s="43"/>
    </row>
    <row r="656" ht="15.75" customHeight="1">
      <c r="D656" s="43"/>
    </row>
    <row r="657" ht="15.75" customHeight="1">
      <c r="D657" s="43"/>
    </row>
    <row r="658" ht="15.75" customHeight="1">
      <c r="D658" s="43"/>
    </row>
    <row r="659" ht="15.75" customHeight="1">
      <c r="D659" s="43"/>
    </row>
    <row r="660" ht="15.75" customHeight="1">
      <c r="D660" s="43"/>
    </row>
    <row r="661" ht="15.75" customHeight="1">
      <c r="D661" s="43"/>
    </row>
    <row r="662" ht="15.75" customHeight="1">
      <c r="D662" s="43"/>
    </row>
    <row r="663" ht="15.75" customHeight="1">
      <c r="D663" s="43"/>
    </row>
    <row r="664" ht="15.75" customHeight="1">
      <c r="D664" s="43"/>
    </row>
    <row r="665" ht="15.75" customHeight="1">
      <c r="D665" s="43"/>
    </row>
    <row r="666" ht="15.75" customHeight="1">
      <c r="D666" s="43"/>
    </row>
    <row r="667" ht="15.75" customHeight="1">
      <c r="D667" s="43"/>
    </row>
    <row r="668" ht="15.75" customHeight="1">
      <c r="D668" s="43"/>
    </row>
    <row r="669" ht="15.75" customHeight="1">
      <c r="D669" s="43"/>
    </row>
    <row r="670" ht="15.75" customHeight="1">
      <c r="D670" s="43"/>
    </row>
    <row r="671" ht="15.75" customHeight="1">
      <c r="D671" s="43"/>
    </row>
    <row r="672" ht="15.75" customHeight="1">
      <c r="D672" s="43"/>
    </row>
    <row r="673" ht="15.75" customHeight="1">
      <c r="D673" s="43"/>
    </row>
    <row r="674" ht="15.75" customHeight="1">
      <c r="D674" s="43"/>
    </row>
    <row r="675" ht="15.75" customHeight="1">
      <c r="D675" s="43"/>
    </row>
    <row r="676" ht="15.75" customHeight="1">
      <c r="D676" s="43"/>
    </row>
    <row r="677" ht="15.75" customHeight="1">
      <c r="D677" s="43"/>
    </row>
    <row r="678" ht="15.75" customHeight="1">
      <c r="D678" s="43"/>
    </row>
    <row r="679" ht="15.75" customHeight="1">
      <c r="D679" s="43"/>
    </row>
    <row r="680" ht="15.75" customHeight="1">
      <c r="D680" s="43"/>
    </row>
    <row r="681" ht="15.75" customHeight="1">
      <c r="D681" s="43"/>
    </row>
    <row r="682" ht="15.75" customHeight="1">
      <c r="D682" s="43"/>
    </row>
    <row r="683" ht="15.75" customHeight="1">
      <c r="D683" s="43"/>
    </row>
    <row r="684" ht="15.75" customHeight="1">
      <c r="D684" s="43"/>
    </row>
    <row r="685" ht="15.75" customHeight="1">
      <c r="D685" s="43"/>
    </row>
    <row r="686" ht="15.75" customHeight="1">
      <c r="D686" s="43"/>
    </row>
    <row r="687" ht="15.75" customHeight="1">
      <c r="D687" s="43"/>
    </row>
    <row r="688" ht="15.75" customHeight="1">
      <c r="D688" s="43"/>
    </row>
    <row r="689" ht="15.75" customHeight="1">
      <c r="D689" s="43"/>
    </row>
    <row r="690" ht="15.75" customHeight="1">
      <c r="D690" s="43"/>
    </row>
    <row r="691" ht="15.75" customHeight="1">
      <c r="D691" s="43"/>
    </row>
    <row r="692" ht="15.75" customHeight="1">
      <c r="D692" s="43"/>
    </row>
    <row r="693" ht="15.75" customHeight="1">
      <c r="D693" s="43"/>
    </row>
    <row r="694" ht="15.75" customHeight="1">
      <c r="D694" s="43"/>
    </row>
    <row r="695" ht="15.75" customHeight="1">
      <c r="D695" s="43"/>
    </row>
    <row r="696" ht="15.75" customHeight="1">
      <c r="D696" s="43"/>
    </row>
    <row r="697" ht="15.75" customHeight="1">
      <c r="D697" s="43"/>
    </row>
    <row r="698" ht="15.75" customHeight="1">
      <c r="D698" s="43"/>
    </row>
    <row r="699" ht="15.75" customHeight="1">
      <c r="D699" s="43"/>
    </row>
    <row r="700" ht="15.75" customHeight="1">
      <c r="D700" s="43"/>
    </row>
    <row r="701" ht="15.75" customHeight="1">
      <c r="D701" s="43"/>
    </row>
    <row r="702" ht="15.75" customHeight="1">
      <c r="D702" s="43"/>
    </row>
    <row r="703" ht="15.75" customHeight="1">
      <c r="D703" s="43"/>
    </row>
    <row r="704" ht="15.75" customHeight="1">
      <c r="D704" s="43"/>
    </row>
    <row r="705" ht="15.75" customHeight="1">
      <c r="D705" s="43"/>
    </row>
    <row r="706" ht="15.75" customHeight="1">
      <c r="D706" s="43"/>
    </row>
    <row r="707" ht="15.75" customHeight="1">
      <c r="D707" s="43"/>
    </row>
    <row r="708" ht="15.75" customHeight="1">
      <c r="D708" s="43"/>
    </row>
    <row r="709" ht="15.75" customHeight="1">
      <c r="D709" s="43"/>
    </row>
    <row r="710" ht="15.75" customHeight="1">
      <c r="D710" s="43"/>
    </row>
    <row r="711" ht="15.75" customHeight="1">
      <c r="D711" s="43"/>
    </row>
    <row r="712" ht="15.75" customHeight="1">
      <c r="D712" s="43"/>
    </row>
    <row r="713" ht="15.75" customHeight="1">
      <c r="D713" s="43"/>
    </row>
    <row r="714" ht="15.75" customHeight="1">
      <c r="D714" s="43"/>
    </row>
    <row r="715" ht="15.75" customHeight="1">
      <c r="D715" s="43"/>
    </row>
    <row r="716" ht="15.75" customHeight="1">
      <c r="D716" s="43"/>
    </row>
    <row r="717" ht="15.75" customHeight="1">
      <c r="D717" s="43"/>
    </row>
    <row r="718" ht="15.75" customHeight="1">
      <c r="D718" s="43"/>
    </row>
    <row r="719" ht="15.75" customHeight="1">
      <c r="D719" s="43"/>
    </row>
    <row r="720" ht="15.75" customHeight="1">
      <c r="D720" s="43"/>
    </row>
    <row r="721" ht="15.75" customHeight="1">
      <c r="D721" s="43"/>
    </row>
    <row r="722" ht="15.75" customHeight="1">
      <c r="D722" s="43"/>
    </row>
    <row r="723" ht="15.75" customHeight="1">
      <c r="D723" s="43"/>
    </row>
    <row r="724" ht="15.75" customHeight="1">
      <c r="D724" s="43"/>
    </row>
    <row r="725" ht="15.75" customHeight="1">
      <c r="D725" s="43"/>
    </row>
    <row r="726" ht="15.75" customHeight="1">
      <c r="D726" s="43"/>
    </row>
    <row r="727" ht="15.75" customHeight="1">
      <c r="D727" s="43"/>
    </row>
    <row r="728" ht="15.75" customHeight="1">
      <c r="D728" s="43"/>
    </row>
    <row r="729" ht="15.75" customHeight="1">
      <c r="D729" s="43"/>
    </row>
    <row r="730" ht="15.75" customHeight="1">
      <c r="D730" s="43"/>
    </row>
    <row r="731" ht="15.75" customHeight="1">
      <c r="D731" s="43"/>
    </row>
    <row r="732" ht="15.75" customHeight="1">
      <c r="D732" s="43"/>
    </row>
    <row r="733" ht="15.75" customHeight="1">
      <c r="D733" s="43"/>
    </row>
    <row r="734" ht="15.75" customHeight="1">
      <c r="D734" s="43"/>
    </row>
    <row r="735" ht="15.75" customHeight="1">
      <c r="D735" s="43"/>
    </row>
    <row r="736" ht="15.75" customHeight="1">
      <c r="D736" s="43"/>
    </row>
    <row r="737" ht="15.75" customHeight="1">
      <c r="D737" s="43"/>
    </row>
    <row r="738" ht="15.75" customHeight="1">
      <c r="D738" s="43"/>
    </row>
    <row r="739" ht="15.75" customHeight="1">
      <c r="D739" s="43"/>
    </row>
    <row r="740" ht="15.75" customHeight="1">
      <c r="D740" s="43"/>
    </row>
    <row r="741" ht="15.75" customHeight="1">
      <c r="D741" s="43"/>
    </row>
    <row r="742" ht="15.75" customHeight="1">
      <c r="D742" s="43"/>
    </row>
    <row r="743" ht="15.75" customHeight="1">
      <c r="D743" s="43"/>
    </row>
    <row r="744" ht="15.75" customHeight="1">
      <c r="D744" s="43"/>
    </row>
    <row r="745" ht="15.75" customHeight="1">
      <c r="D745" s="43"/>
    </row>
    <row r="746" ht="15.75" customHeight="1">
      <c r="D746" s="43"/>
    </row>
    <row r="747" ht="15.75" customHeight="1">
      <c r="D747" s="43"/>
    </row>
    <row r="748" ht="15.75" customHeight="1">
      <c r="D748" s="43"/>
    </row>
    <row r="749" ht="15.75" customHeight="1">
      <c r="D749" s="43"/>
    </row>
    <row r="750" ht="15.75" customHeight="1">
      <c r="D750" s="43"/>
    </row>
    <row r="751" ht="15.75" customHeight="1">
      <c r="D751" s="43"/>
    </row>
    <row r="752" ht="15.75" customHeight="1">
      <c r="D752" s="43"/>
    </row>
    <row r="753" ht="15.75" customHeight="1">
      <c r="D753" s="43"/>
    </row>
    <row r="754" ht="15.75" customHeight="1">
      <c r="D754" s="43"/>
    </row>
    <row r="755" ht="15.75" customHeight="1">
      <c r="D755" s="43"/>
    </row>
    <row r="756" ht="15.75" customHeight="1">
      <c r="D756" s="43"/>
    </row>
    <row r="757" ht="15.75" customHeight="1">
      <c r="D757" s="43"/>
    </row>
    <row r="758" ht="15.75" customHeight="1">
      <c r="D758" s="43"/>
    </row>
    <row r="759" ht="15.75" customHeight="1">
      <c r="D759" s="43"/>
    </row>
    <row r="760" ht="15.75" customHeight="1">
      <c r="D760" s="43"/>
    </row>
    <row r="761" ht="15.75" customHeight="1">
      <c r="D761" s="43"/>
    </row>
    <row r="762" ht="15.75" customHeight="1">
      <c r="D762" s="43"/>
    </row>
    <row r="763" ht="15.75" customHeight="1">
      <c r="D763" s="43"/>
    </row>
    <row r="764" ht="15.75" customHeight="1">
      <c r="D764" s="43"/>
    </row>
    <row r="765" ht="15.75" customHeight="1">
      <c r="D765" s="43"/>
    </row>
    <row r="766" ht="15.75" customHeight="1">
      <c r="D766" s="43"/>
    </row>
    <row r="767" ht="15.75" customHeight="1">
      <c r="D767" s="43"/>
    </row>
    <row r="768" ht="15.75" customHeight="1">
      <c r="D768" s="43"/>
    </row>
    <row r="769" ht="15.75" customHeight="1">
      <c r="D769" s="43"/>
    </row>
    <row r="770" ht="15.75" customHeight="1">
      <c r="D770" s="43"/>
    </row>
    <row r="771" ht="15.75" customHeight="1">
      <c r="D771" s="43"/>
    </row>
    <row r="772" ht="15.75" customHeight="1">
      <c r="D772" s="43"/>
    </row>
    <row r="773" ht="15.75" customHeight="1">
      <c r="D773" s="43"/>
    </row>
    <row r="774" ht="15.75" customHeight="1">
      <c r="D774" s="43"/>
    </row>
    <row r="775" ht="15.75" customHeight="1">
      <c r="D775" s="43"/>
    </row>
    <row r="776" ht="15.75" customHeight="1">
      <c r="D776" s="43"/>
    </row>
    <row r="777" ht="15.75" customHeight="1">
      <c r="D777" s="43"/>
    </row>
    <row r="778" ht="15.75" customHeight="1">
      <c r="D778" s="43"/>
    </row>
    <row r="779" ht="15.75" customHeight="1">
      <c r="D779" s="43"/>
    </row>
    <row r="780" ht="15.75" customHeight="1">
      <c r="D780" s="43"/>
    </row>
    <row r="781" ht="15.75" customHeight="1">
      <c r="D781" s="43"/>
    </row>
    <row r="782" ht="15.75" customHeight="1">
      <c r="D782" s="43"/>
    </row>
    <row r="783" ht="15.75" customHeight="1">
      <c r="D783" s="43"/>
    </row>
    <row r="784" ht="15.75" customHeight="1">
      <c r="D784" s="43"/>
    </row>
    <row r="785" ht="15.75" customHeight="1">
      <c r="D785" s="43"/>
    </row>
    <row r="786" ht="15.75" customHeight="1">
      <c r="D786" s="43"/>
    </row>
    <row r="787" ht="15.75" customHeight="1">
      <c r="D787" s="43"/>
    </row>
    <row r="788" ht="15.75" customHeight="1">
      <c r="D788" s="43"/>
    </row>
    <row r="789" ht="15.75" customHeight="1">
      <c r="D789" s="43"/>
    </row>
    <row r="790" ht="15.75" customHeight="1">
      <c r="D790" s="43"/>
    </row>
    <row r="791" ht="15.75" customHeight="1">
      <c r="D791" s="43"/>
    </row>
    <row r="792" ht="15.75" customHeight="1">
      <c r="D792" s="43"/>
    </row>
    <row r="793" ht="15.75" customHeight="1">
      <c r="D793" s="43"/>
    </row>
    <row r="794" ht="15.75" customHeight="1">
      <c r="D794" s="43"/>
    </row>
    <row r="795" ht="15.75" customHeight="1">
      <c r="D795" s="43"/>
    </row>
    <row r="796" ht="15.75" customHeight="1">
      <c r="D796" s="43"/>
    </row>
    <row r="797" ht="15.75" customHeight="1">
      <c r="D797" s="43"/>
    </row>
    <row r="798" ht="15.75" customHeight="1">
      <c r="D798" s="43"/>
    </row>
    <row r="799" ht="15.75" customHeight="1">
      <c r="D799" s="43"/>
    </row>
    <row r="800" ht="15.75" customHeight="1">
      <c r="D800" s="43"/>
    </row>
    <row r="801" ht="15.75" customHeight="1">
      <c r="D801" s="43"/>
    </row>
    <row r="802" ht="15.75" customHeight="1">
      <c r="D802" s="43"/>
    </row>
    <row r="803" ht="15.75" customHeight="1">
      <c r="D803" s="43"/>
    </row>
    <row r="804" ht="15.75" customHeight="1">
      <c r="D804" s="43"/>
    </row>
    <row r="805" ht="15.75" customHeight="1">
      <c r="D805" s="43"/>
    </row>
    <row r="806" ht="15.75" customHeight="1">
      <c r="D806" s="43"/>
    </row>
    <row r="807" ht="15.75" customHeight="1">
      <c r="D807" s="43"/>
    </row>
    <row r="808" ht="15.75" customHeight="1">
      <c r="D808" s="43"/>
    </row>
    <row r="809" ht="15.75" customHeight="1">
      <c r="D809" s="43"/>
    </row>
    <row r="810" ht="15.75" customHeight="1">
      <c r="D810" s="43"/>
    </row>
    <row r="811" ht="15.75" customHeight="1">
      <c r="D811" s="43"/>
    </row>
    <row r="812" ht="15.75" customHeight="1">
      <c r="D812" s="43"/>
    </row>
    <row r="813" ht="15.75" customHeight="1">
      <c r="D813" s="43"/>
    </row>
    <row r="814" ht="15.75" customHeight="1">
      <c r="D814" s="43"/>
    </row>
    <row r="815" ht="15.75" customHeight="1">
      <c r="D815" s="43"/>
    </row>
    <row r="816" ht="15.75" customHeight="1">
      <c r="D816" s="43"/>
    </row>
    <row r="817" ht="15.75" customHeight="1">
      <c r="D817" s="43"/>
    </row>
    <row r="818" ht="15.75" customHeight="1">
      <c r="D818" s="43"/>
    </row>
    <row r="819" ht="15.75" customHeight="1">
      <c r="D819" s="43"/>
    </row>
    <row r="820" ht="15.75" customHeight="1">
      <c r="D820" s="43"/>
    </row>
    <row r="821" ht="15.75" customHeight="1">
      <c r="D821" s="43"/>
    </row>
    <row r="822" ht="15.75" customHeight="1">
      <c r="D822" s="43"/>
    </row>
    <row r="823" ht="15.75" customHeight="1">
      <c r="D823" s="43"/>
    </row>
    <row r="824" ht="15.75" customHeight="1">
      <c r="D824" s="43"/>
    </row>
    <row r="825" ht="15.75" customHeight="1">
      <c r="D825" s="43"/>
    </row>
    <row r="826" ht="15.75" customHeight="1">
      <c r="D826" s="43"/>
    </row>
    <row r="827" ht="15.75" customHeight="1">
      <c r="D827" s="43"/>
    </row>
    <row r="828" ht="15.75" customHeight="1">
      <c r="D828" s="43"/>
    </row>
    <row r="829" ht="15.75" customHeight="1">
      <c r="D829" s="43"/>
    </row>
    <row r="830" ht="15.75" customHeight="1">
      <c r="D830" s="43"/>
    </row>
    <row r="831" ht="15.75" customHeight="1">
      <c r="D831" s="43"/>
    </row>
    <row r="832" ht="15.75" customHeight="1">
      <c r="D832" s="43"/>
    </row>
    <row r="833" ht="15.75" customHeight="1">
      <c r="D833" s="43"/>
    </row>
    <row r="834" ht="15.75" customHeight="1">
      <c r="D834" s="43"/>
    </row>
    <row r="835" ht="15.75" customHeight="1">
      <c r="D835" s="43"/>
    </row>
    <row r="836" ht="15.75" customHeight="1">
      <c r="D836" s="43"/>
    </row>
    <row r="837" ht="15.75" customHeight="1">
      <c r="D837" s="43"/>
    </row>
    <row r="838" ht="15.75" customHeight="1">
      <c r="D838" s="43"/>
    </row>
    <row r="839" ht="15.75" customHeight="1">
      <c r="D839" s="43"/>
    </row>
    <row r="840" ht="15.75" customHeight="1">
      <c r="D840" s="43"/>
    </row>
    <row r="841" ht="15.75" customHeight="1">
      <c r="D841" s="43"/>
    </row>
    <row r="842" ht="15.75" customHeight="1">
      <c r="D842" s="43"/>
    </row>
    <row r="843" ht="15.75" customHeight="1">
      <c r="D843" s="43"/>
    </row>
    <row r="844" ht="15.75" customHeight="1">
      <c r="D844" s="43"/>
    </row>
    <row r="845" ht="15.75" customHeight="1">
      <c r="D845" s="43"/>
    </row>
    <row r="846" ht="15.75" customHeight="1">
      <c r="D846" s="43"/>
    </row>
    <row r="847" ht="15.75" customHeight="1">
      <c r="D847" s="43"/>
    </row>
    <row r="848" ht="15.75" customHeight="1">
      <c r="D848" s="43"/>
    </row>
    <row r="849" ht="15.75" customHeight="1">
      <c r="D849" s="43"/>
    </row>
    <row r="850" ht="15.75" customHeight="1">
      <c r="D850" s="43"/>
    </row>
    <row r="851" ht="15.75" customHeight="1">
      <c r="D851" s="43"/>
    </row>
    <row r="852" ht="15.75" customHeight="1">
      <c r="D852" s="43"/>
    </row>
    <row r="853" ht="15.75" customHeight="1">
      <c r="D853" s="43"/>
    </row>
    <row r="854" ht="15.75" customHeight="1">
      <c r="D854" s="43"/>
    </row>
    <row r="855" ht="15.75" customHeight="1">
      <c r="D855" s="43"/>
    </row>
    <row r="856" ht="15.75" customHeight="1">
      <c r="D856" s="43"/>
    </row>
    <row r="857" ht="15.75" customHeight="1">
      <c r="D857" s="43"/>
    </row>
    <row r="858" ht="15.75" customHeight="1">
      <c r="D858" s="43"/>
    </row>
    <row r="859" ht="15.75" customHeight="1">
      <c r="D859" s="43"/>
    </row>
    <row r="860" ht="15.75" customHeight="1">
      <c r="D860" s="43"/>
    </row>
    <row r="861" ht="15.75" customHeight="1">
      <c r="D861" s="43"/>
    </row>
    <row r="862" ht="15.75" customHeight="1">
      <c r="D862" s="43"/>
    </row>
    <row r="863" ht="15.75" customHeight="1">
      <c r="D863" s="43"/>
    </row>
    <row r="864" ht="15.75" customHeight="1">
      <c r="D864" s="43"/>
    </row>
    <row r="865" ht="15.75" customHeight="1">
      <c r="D865" s="43"/>
    </row>
    <row r="866" ht="15.75" customHeight="1">
      <c r="D866" s="43"/>
    </row>
    <row r="867" ht="15.75" customHeight="1">
      <c r="D867" s="43"/>
    </row>
    <row r="868" ht="15.75" customHeight="1">
      <c r="D868" s="43"/>
    </row>
    <row r="869" ht="15.75" customHeight="1">
      <c r="D869" s="43"/>
    </row>
    <row r="870" ht="15.75" customHeight="1">
      <c r="D870" s="43"/>
    </row>
    <row r="871" ht="15.75" customHeight="1">
      <c r="D871" s="43"/>
    </row>
    <row r="872" ht="15.75" customHeight="1">
      <c r="D872" s="43"/>
    </row>
    <row r="873" ht="15.75" customHeight="1">
      <c r="D873" s="43"/>
    </row>
    <row r="874" ht="15.75" customHeight="1">
      <c r="D874" s="43"/>
    </row>
    <row r="875" ht="15.75" customHeight="1">
      <c r="D875" s="43"/>
    </row>
    <row r="876" ht="15.75" customHeight="1">
      <c r="D876" s="43"/>
    </row>
    <row r="877" ht="15.75" customHeight="1">
      <c r="D877" s="43"/>
    </row>
    <row r="878" ht="15.75" customHeight="1">
      <c r="D878" s="43"/>
    </row>
    <row r="879" ht="15.75" customHeight="1">
      <c r="D879" s="43"/>
    </row>
    <row r="880" ht="15.75" customHeight="1">
      <c r="D880" s="43"/>
    </row>
    <row r="881" ht="15.75" customHeight="1">
      <c r="D881" s="43"/>
    </row>
    <row r="882" ht="15.75" customHeight="1">
      <c r="D882" s="43"/>
    </row>
    <row r="883" ht="15.75" customHeight="1">
      <c r="D883" s="43"/>
    </row>
    <row r="884" ht="15.75" customHeight="1">
      <c r="D884" s="43"/>
    </row>
    <row r="885" ht="15.75" customHeight="1">
      <c r="D885" s="43"/>
    </row>
    <row r="886" ht="15.75" customHeight="1">
      <c r="D886" s="43"/>
    </row>
    <row r="887" ht="15.75" customHeight="1">
      <c r="D887" s="43"/>
    </row>
    <row r="888" ht="15.75" customHeight="1">
      <c r="D888" s="43"/>
    </row>
    <row r="889" ht="15.75" customHeight="1">
      <c r="D889" s="43"/>
    </row>
    <row r="890" ht="15.75" customHeight="1">
      <c r="D890" s="43"/>
    </row>
    <row r="891" ht="15.75" customHeight="1">
      <c r="D891" s="43"/>
    </row>
    <row r="892" ht="15.75" customHeight="1">
      <c r="D892" s="43"/>
    </row>
    <row r="893" ht="15.75" customHeight="1">
      <c r="D893" s="43"/>
    </row>
    <row r="894" ht="15.75" customHeight="1">
      <c r="D894" s="43"/>
    </row>
    <row r="895" ht="15.75" customHeight="1">
      <c r="D895" s="43"/>
    </row>
    <row r="896" ht="15.75" customHeight="1">
      <c r="D896" s="43"/>
    </row>
    <row r="897" ht="15.75" customHeight="1">
      <c r="D897" s="43"/>
    </row>
    <row r="898" ht="15.75" customHeight="1">
      <c r="D898" s="43"/>
    </row>
    <row r="899" ht="15.75" customHeight="1">
      <c r="D899" s="43"/>
    </row>
    <row r="900" ht="15.75" customHeight="1">
      <c r="D900" s="43"/>
    </row>
    <row r="901" ht="15.75" customHeight="1">
      <c r="D901" s="43"/>
    </row>
    <row r="902" ht="15.75" customHeight="1">
      <c r="D902" s="43"/>
    </row>
    <row r="903" ht="15.75" customHeight="1">
      <c r="D903" s="43"/>
    </row>
    <row r="904" ht="15.75" customHeight="1">
      <c r="D904" s="43"/>
    </row>
    <row r="905" ht="15.75" customHeight="1">
      <c r="D905" s="43"/>
    </row>
    <row r="906" ht="15.75" customHeight="1">
      <c r="D906" s="43"/>
    </row>
    <row r="907" ht="15.75" customHeight="1">
      <c r="D907" s="43"/>
    </row>
    <row r="908" ht="15.75" customHeight="1">
      <c r="D908" s="43"/>
    </row>
    <row r="909" ht="15.75" customHeight="1">
      <c r="D909" s="43"/>
    </row>
    <row r="910" ht="15.75" customHeight="1">
      <c r="D910" s="43"/>
    </row>
    <row r="911" ht="15.75" customHeight="1">
      <c r="D911" s="43"/>
    </row>
    <row r="912" ht="15.75" customHeight="1">
      <c r="D912" s="43"/>
    </row>
    <row r="913" ht="15.75" customHeight="1">
      <c r="D913" s="43"/>
    </row>
    <row r="914" ht="15.75" customHeight="1">
      <c r="D914" s="43"/>
    </row>
    <row r="915" ht="15.75" customHeight="1">
      <c r="D915" s="43"/>
    </row>
    <row r="916" ht="15.75" customHeight="1">
      <c r="D916" s="43"/>
    </row>
    <row r="917" ht="15.75" customHeight="1">
      <c r="D917" s="43"/>
    </row>
    <row r="918" ht="15.75" customHeight="1">
      <c r="D918" s="43"/>
    </row>
    <row r="919" ht="15.75" customHeight="1">
      <c r="D919" s="43"/>
    </row>
    <row r="920" ht="15.75" customHeight="1">
      <c r="D920" s="43"/>
    </row>
    <row r="921" ht="15.75" customHeight="1">
      <c r="D921" s="43"/>
    </row>
    <row r="922" ht="15.75" customHeight="1">
      <c r="D922" s="43"/>
    </row>
    <row r="923" ht="15.75" customHeight="1">
      <c r="D923" s="43"/>
    </row>
    <row r="924" ht="15.75" customHeight="1">
      <c r="D924" s="43"/>
    </row>
    <row r="925" ht="15.75" customHeight="1">
      <c r="D925" s="43"/>
    </row>
    <row r="926" ht="15.75" customHeight="1">
      <c r="D926" s="43"/>
    </row>
    <row r="927" ht="15.75" customHeight="1">
      <c r="D927" s="43"/>
    </row>
    <row r="928" ht="15.75" customHeight="1">
      <c r="D928" s="43"/>
    </row>
    <row r="929" ht="15.75" customHeight="1">
      <c r="D929" s="43"/>
    </row>
    <row r="930" ht="15.75" customHeight="1">
      <c r="D930" s="43"/>
    </row>
    <row r="931" ht="15.75" customHeight="1">
      <c r="D931" s="43"/>
    </row>
    <row r="932" ht="15.75" customHeight="1">
      <c r="D932" s="43"/>
    </row>
    <row r="933" ht="15.75" customHeight="1">
      <c r="D933" s="43"/>
    </row>
    <row r="934" ht="15.75" customHeight="1">
      <c r="D934" s="43"/>
    </row>
    <row r="935" ht="15.75" customHeight="1">
      <c r="D935" s="43"/>
    </row>
    <row r="936" ht="15.75" customHeight="1">
      <c r="D936" s="43"/>
    </row>
    <row r="937" ht="15.75" customHeight="1">
      <c r="D937" s="43"/>
    </row>
    <row r="938" ht="15.75" customHeight="1">
      <c r="D938" s="43"/>
    </row>
    <row r="939" ht="15.75" customHeight="1">
      <c r="D939" s="43"/>
    </row>
    <row r="940" ht="15.75" customHeight="1">
      <c r="D940" s="43"/>
    </row>
    <row r="941" ht="15.75" customHeight="1">
      <c r="D941" s="43"/>
    </row>
    <row r="942" ht="15.75" customHeight="1">
      <c r="D942" s="43"/>
    </row>
    <row r="943" ht="15.75" customHeight="1">
      <c r="D943" s="43"/>
    </row>
    <row r="944" ht="15.75" customHeight="1">
      <c r="D944" s="43"/>
    </row>
    <row r="945" ht="15.75" customHeight="1">
      <c r="D945" s="43"/>
    </row>
    <row r="946" ht="15.75" customHeight="1">
      <c r="D946" s="43"/>
    </row>
    <row r="947" ht="15.75" customHeight="1">
      <c r="D947" s="43"/>
    </row>
    <row r="948" ht="15.75" customHeight="1">
      <c r="D948" s="43"/>
    </row>
    <row r="949" ht="15.75" customHeight="1">
      <c r="D949" s="43"/>
    </row>
    <row r="950" ht="15.75" customHeight="1">
      <c r="D950" s="43"/>
    </row>
    <row r="951" ht="15.75" customHeight="1">
      <c r="D951" s="43"/>
    </row>
    <row r="952" ht="15.75" customHeight="1">
      <c r="D952" s="43"/>
    </row>
    <row r="953" ht="15.75" customHeight="1">
      <c r="D953" s="43"/>
    </row>
    <row r="954" ht="15.75" customHeight="1">
      <c r="D954" s="43"/>
    </row>
    <row r="955" ht="15.75" customHeight="1">
      <c r="D955" s="43"/>
    </row>
    <row r="956" ht="15.75" customHeight="1">
      <c r="D956" s="43"/>
    </row>
    <row r="957" ht="15.75" customHeight="1">
      <c r="D957" s="43"/>
    </row>
    <row r="958" ht="15.75" customHeight="1">
      <c r="D958" s="43"/>
    </row>
    <row r="959" ht="15.75" customHeight="1">
      <c r="D959" s="43"/>
    </row>
    <row r="960" ht="15.75" customHeight="1">
      <c r="D960" s="43"/>
    </row>
    <row r="961" ht="15.75" customHeight="1">
      <c r="D961" s="43"/>
    </row>
    <row r="962" ht="15.75" customHeight="1">
      <c r="D962" s="43"/>
    </row>
    <row r="963" ht="15.75" customHeight="1">
      <c r="D963" s="43"/>
    </row>
    <row r="964" ht="15.75" customHeight="1">
      <c r="D964" s="43"/>
    </row>
    <row r="965" ht="15.75" customHeight="1">
      <c r="D965" s="43"/>
    </row>
  </sheetData>
  <mergeCells count="2">
    <mergeCell ref="I3:J3"/>
    <mergeCell ref="I5:J6"/>
  </mergeCells>
  <dataValidations>
    <dataValidation type="list" allowBlank="1" showErrorMessage="1" sqref="C3">
      <formula1>'VARIÁVEIS'!$D$3:$D$6</formula1>
    </dataValidation>
    <dataValidation type="list" allowBlank="1" showErrorMessage="1" sqref="F3">
      <formula1>'VARIÁVEIS'!$F$3:$F$53</formula1>
    </dataValidation>
    <dataValidation type="list" allowBlank="1" showErrorMessage="1" sqref="G3">
      <formula1>'VARIÁVEIS'!$G$3:$G$53</formula1>
    </dataValidation>
  </dataValidations>
  <hyperlinks>
    <hyperlink r:id="rId1" ref="I3"/>
  </hyperlinks>
  <drawing r:id="rId2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0"/>
  <cols>
    <col customWidth="1" min="1" max="1" width="6.38"/>
    <col customWidth="1" min="2" max="12" width="15.75"/>
    <col customWidth="1" min="13" max="15" width="16.38"/>
  </cols>
  <sheetData>
    <row r="1" ht="22.5" customHeight="1">
      <c r="A1" s="11"/>
      <c r="B1" s="2"/>
      <c r="C1" s="3"/>
      <c r="D1" s="2"/>
      <c r="E1" s="3"/>
      <c r="F1" s="3"/>
      <c r="G1" s="3"/>
      <c r="H1" s="5"/>
      <c r="I1" s="5"/>
      <c r="J1" s="5"/>
      <c r="K1" s="5"/>
      <c r="L1" s="5"/>
      <c r="M1" s="5"/>
      <c r="N1" s="5"/>
      <c r="O1" s="5"/>
    </row>
    <row r="2" ht="30.0" customHeight="1">
      <c r="A2" s="2"/>
      <c r="B2" s="44" t="s">
        <v>6</v>
      </c>
      <c r="C2" s="45" t="s">
        <v>2</v>
      </c>
      <c r="D2" s="44" t="s">
        <v>7</v>
      </c>
      <c r="E2" s="46" t="s">
        <v>8</v>
      </c>
      <c r="F2" s="46" t="s">
        <v>9</v>
      </c>
      <c r="G2" s="46" t="s">
        <v>10</v>
      </c>
      <c r="H2" s="5"/>
      <c r="I2" s="5"/>
      <c r="J2" s="5"/>
      <c r="K2" s="5"/>
      <c r="L2" s="5"/>
      <c r="M2" s="5"/>
      <c r="N2" s="5"/>
      <c r="O2" s="5"/>
    </row>
    <row r="3" ht="24.75" customHeight="1">
      <c r="A3" s="18"/>
      <c r="B3" s="47" t="s">
        <v>15</v>
      </c>
      <c r="C3" s="48" t="s">
        <v>3</v>
      </c>
      <c r="D3" s="49">
        <v>2000.0</v>
      </c>
      <c r="E3" s="50"/>
      <c r="F3" s="50"/>
      <c r="G3" s="51">
        <f t="shared" ref="G3:G206" si="1">E3-F3</f>
        <v>0</v>
      </c>
      <c r="H3" s="5"/>
      <c r="I3" s="5"/>
      <c r="J3" s="5"/>
      <c r="K3" s="5"/>
      <c r="L3" s="5"/>
      <c r="M3" s="5"/>
      <c r="N3" s="5"/>
      <c r="O3" s="5"/>
    </row>
    <row r="4" ht="24.75" customHeight="1">
      <c r="A4" s="18"/>
      <c r="B4" s="52" t="s">
        <v>16</v>
      </c>
      <c r="C4" s="53" t="s">
        <v>17</v>
      </c>
      <c r="D4" s="54">
        <v>2000.0</v>
      </c>
      <c r="E4" s="55"/>
      <c r="F4" s="55"/>
      <c r="G4" s="56">
        <f t="shared" si="1"/>
        <v>0</v>
      </c>
      <c r="H4" s="5"/>
      <c r="I4" s="5"/>
      <c r="J4" s="5"/>
      <c r="K4" s="5"/>
      <c r="L4" s="5"/>
      <c r="M4" s="5"/>
      <c r="N4" s="5"/>
      <c r="O4" s="5"/>
    </row>
    <row r="5" ht="24.75" customHeight="1">
      <c r="A5" s="18"/>
      <c r="B5" s="47" t="s">
        <v>18</v>
      </c>
      <c r="C5" s="48" t="s">
        <v>19</v>
      </c>
      <c r="D5" s="49">
        <v>2000.0</v>
      </c>
      <c r="E5" s="50"/>
      <c r="F5" s="50"/>
      <c r="G5" s="51">
        <f t="shared" si="1"/>
        <v>0</v>
      </c>
      <c r="H5" s="5"/>
      <c r="I5" s="5"/>
      <c r="J5" s="5"/>
      <c r="K5" s="5"/>
      <c r="L5" s="5"/>
      <c r="M5" s="5"/>
      <c r="N5" s="5"/>
      <c r="O5" s="5"/>
    </row>
    <row r="6" ht="24.75" customHeight="1">
      <c r="A6" s="18"/>
      <c r="B6" s="52" t="s">
        <v>20</v>
      </c>
      <c r="C6" s="53" t="s">
        <v>21</v>
      </c>
      <c r="D6" s="54">
        <v>2000.0</v>
      </c>
      <c r="E6" s="55"/>
      <c r="F6" s="55"/>
      <c r="G6" s="56">
        <f t="shared" si="1"/>
        <v>0</v>
      </c>
      <c r="H6" s="5"/>
      <c r="I6" s="57"/>
      <c r="J6" s="5"/>
      <c r="K6" s="5"/>
      <c r="L6" s="5"/>
      <c r="M6" s="5"/>
      <c r="N6" s="5"/>
      <c r="O6" s="5"/>
    </row>
    <row r="7" ht="24.75" customHeight="1">
      <c r="A7" s="18"/>
      <c r="B7" s="47" t="s">
        <v>22</v>
      </c>
      <c r="C7" s="48" t="s">
        <v>3</v>
      </c>
      <c r="D7" s="49">
        <v>2001.0</v>
      </c>
      <c r="E7" s="50"/>
      <c r="F7" s="50"/>
      <c r="G7" s="51">
        <f t="shared" si="1"/>
        <v>0</v>
      </c>
      <c r="H7" s="5"/>
      <c r="I7" s="5"/>
      <c r="J7" s="5"/>
      <c r="K7" s="5"/>
      <c r="L7" s="5"/>
      <c r="M7" s="5"/>
      <c r="N7" s="5"/>
      <c r="O7" s="5"/>
    </row>
    <row r="8" ht="24.75" customHeight="1">
      <c r="A8" s="18"/>
      <c r="B8" s="52" t="s">
        <v>23</v>
      </c>
      <c r="C8" s="53" t="s">
        <v>17</v>
      </c>
      <c r="D8" s="54">
        <v>2001.0</v>
      </c>
      <c r="E8" s="55"/>
      <c r="F8" s="55"/>
      <c r="G8" s="56">
        <f t="shared" si="1"/>
        <v>0</v>
      </c>
      <c r="H8" s="5"/>
      <c r="I8" s="5"/>
      <c r="J8" s="5"/>
      <c r="K8" s="5"/>
      <c r="L8" s="5"/>
      <c r="M8" s="5"/>
      <c r="N8" s="5"/>
      <c r="O8" s="5"/>
    </row>
    <row r="9" ht="24.75" customHeight="1">
      <c r="A9" s="18"/>
      <c r="B9" s="47" t="s">
        <v>24</v>
      </c>
      <c r="C9" s="48" t="s">
        <v>19</v>
      </c>
      <c r="D9" s="49">
        <v>2001.0</v>
      </c>
      <c r="E9" s="50"/>
      <c r="F9" s="50"/>
      <c r="G9" s="51">
        <f t="shared" si="1"/>
        <v>0</v>
      </c>
      <c r="H9" s="5"/>
      <c r="I9" s="5"/>
      <c r="J9" s="5"/>
      <c r="K9" s="5"/>
      <c r="L9" s="5"/>
      <c r="M9" s="5"/>
      <c r="N9" s="5"/>
      <c r="O9" s="5"/>
    </row>
    <row r="10" ht="24.75" customHeight="1">
      <c r="A10" s="18"/>
      <c r="B10" s="52" t="s">
        <v>25</v>
      </c>
      <c r="C10" s="53" t="s">
        <v>21</v>
      </c>
      <c r="D10" s="54">
        <v>2001.0</v>
      </c>
      <c r="E10" s="55"/>
      <c r="F10" s="55"/>
      <c r="G10" s="56">
        <f t="shared" si="1"/>
        <v>0</v>
      </c>
      <c r="H10" s="5"/>
      <c r="I10" s="5"/>
      <c r="J10" s="5"/>
      <c r="K10" s="5"/>
      <c r="L10" s="5"/>
      <c r="M10" s="5"/>
      <c r="N10" s="5"/>
      <c r="O10" s="5"/>
    </row>
    <row r="11" ht="24.75" customHeight="1">
      <c r="A11" s="18"/>
      <c r="B11" s="47" t="s">
        <v>26</v>
      </c>
      <c r="C11" s="48" t="s">
        <v>3</v>
      </c>
      <c r="D11" s="49">
        <v>2002.0</v>
      </c>
      <c r="E11" s="50"/>
      <c r="F11" s="50"/>
      <c r="G11" s="51">
        <f t="shared" si="1"/>
        <v>0</v>
      </c>
      <c r="H11" s="5"/>
      <c r="I11" s="5"/>
      <c r="J11" s="5"/>
      <c r="K11" s="5"/>
      <c r="L11" s="5"/>
      <c r="M11" s="5"/>
      <c r="N11" s="5"/>
      <c r="O11" s="5"/>
    </row>
    <row r="12" ht="24.75" customHeight="1">
      <c r="A12" s="18"/>
      <c r="B12" s="52" t="s">
        <v>27</v>
      </c>
      <c r="C12" s="53" t="s">
        <v>17</v>
      </c>
      <c r="D12" s="54">
        <v>2002.0</v>
      </c>
      <c r="E12" s="55"/>
      <c r="F12" s="55"/>
      <c r="G12" s="56">
        <f t="shared" si="1"/>
        <v>0</v>
      </c>
      <c r="H12" s="5"/>
      <c r="I12" s="5"/>
      <c r="J12" s="5"/>
      <c r="K12" s="5"/>
      <c r="L12" s="5"/>
      <c r="M12" s="5"/>
      <c r="N12" s="5"/>
      <c r="O12" s="5"/>
    </row>
    <row r="13" ht="24.75" customHeight="1">
      <c r="A13" s="18"/>
      <c r="B13" s="47" t="s">
        <v>28</v>
      </c>
      <c r="C13" s="48" t="s">
        <v>19</v>
      </c>
      <c r="D13" s="49">
        <v>2002.0</v>
      </c>
      <c r="E13" s="50"/>
      <c r="F13" s="50"/>
      <c r="G13" s="51">
        <f t="shared" si="1"/>
        <v>0</v>
      </c>
      <c r="H13" s="5"/>
      <c r="I13" s="5"/>
      <c r="J13" s="5"/>
      <c r="K13" s="5"/>
      <c r="L13" s="5"/>
      <c r="M13" s="5"/>
      <c r="N13" s="5"/>
      <c r="O13" s="5"/>
    </row>
    <row r="14" ht="24.75" customHeight="1">
      <c r="A14" s="31"/>
      <c r="B14" s="52" t="s">
        <v>29</v>
      </c>
      <c r="C14" s="53" t="s">
        <v>21</v>
      </c>
      <c r="D14" s="54">
        <v>2002.0</v>
      </c>
      <c r="E14" s="55"/>
      <c r="F14" s="55"/>
      <c r="G14" s="56">
        <f t="shared" si="1"/>
        <v>0</v>
      </c>
      <c r="H14" s="5"/>
      <c r="I14" s="5"/>
      <c r="J14" s="5"/>
      <c r="K14" s="5"/>
      <c r="L14" s="5"/>
      <c r="M14" s="5"/>
      <c r="N14" s="5"/>
      <c r="O14" s="5"/>
    </row>
    <row r="15" ht="24.75" customHeight="1">
      <c r="A15" s="31"/>
      <c r="B15" s="47" t="s">
        <v>30</v>
      </c>
      <c r="C15" s="48" t="s">
        <v>3</v>
      </c>
      <c r="D15" s="49">
        <v>2003.0</v>
      </c>
      <c r="E15" s="50"/>
      <c r="F15" s="50"/>
      <c r="G15" s="51">
        <f t="shared" si="1"/>
        <v>0</v>
      </c>
      <c r="H15" s="5"/>
      <c r="I15" s="5"/>
      <c r="J15" s="5"/>
      <c r="K15" s="5"/>
      <c r="L15" s="5"/>
      <c r="M15" s="5"/>
      <c r="N15" s="5"/>
      <c r="O15" s="5"/>
    </row>
    <row r="16" ht="24.75" customHeight="1">
      <c r="A16" s="31"/>
      <c r="B16" s="52" t="s">
        <v>31</v>
      </c>
      <c r="C16" s="53" t="s">
        <v>17</v>
      </c>
      <c r="D16" s="54">
        <v>2003.0</v>
      </c>
      <c r="E16" s="55"/>
      <c r="F16" s="55"/>
      <c r="G16" s="56">
        <f t="shared" si="1"/>
        <v>0</v>
      </c>
      <c r="H16" s="5"/>
      <c r="I16" s="5"/>
      <c r="J16" s="5"/>
      <c r="K16" s="5"/>
      <c r="L16" s="5"/>
      <c r="M16" s="5"/>
      <c r="N16" s="5"/>
      <c r="O16" s="5"/>
    </row>
    <row r="17" ht="24.75" customHeight="1">
      <c r="A17" s="31"/>
      <c r="B17" s="47" t="s">
        <v>32</v>
      </c>
      <c r="C17" s="48" t="s">
        <v>19</v>
      </c>
      <c r="D17" s="49">
        <v>2003.0</v>
      </c>
      <c r="E17" s="50"/>
      <c r="F17" s="50"/>
      <c r="G17" s="51">
        <f t="shared" si="1"/>
        <v>0</v>
      </c>
      <c r="H17" s="5"/>
      <c r="I17" s="5"/>
      <c r="J17" s="5"/>
      <c r="K17" s="5"/>
      <c r="L17" s="5"/>
      <c r="M17" s="5"/>
      <c r="N17" s="5"/>
      <c r="O17" s="5"/>
    </row>
    <row r="18" ht="24.75" customHeight="1">
      <c r="A18" s="31"/>
      <c r="B18" s="52" t="s">
        <v>33</v>
      </c>
      <c r="C18" s="53" t="s">
        <v>21</v>
      </c>
      <c r="D18" s="54">
        <v>2003.0</v>
      </c>
      <c r="E18" s="55"/>
      <c r="F18" s="55"/>
      <c r="G18" s="56">
        <f t="shared" si="1"/>
        <v>0</v>
      </c>
      <c r="H18" s="5"/>
      <c r="I18" s="5"/>
      <c r="J18" s="5"/>
      <c r="K18" s="5"/>
      <c r="L18" s="5"/>
      <c r="M18" s="5"/>
      <c r="N18" s="5"/>
      <c r="O18" s="5"/>
    </row>
    <row r="19" ht="24.75" customHeight="1">
      <c r="A19" s="31"/>
      <c r="B19" s="47" t="s">
        <v>34</v>
      </c>
      <c r="C19" s="48" t="s">
        <v>3</v>
      </c>
      <c r="D19" s="49">
        <v>2004.0</v>
      </c>
      <c r="E19" s="50"/>
      <c r="F19" s="50"/>
      <c r="G19" s="51">
        <f t="shared" si="1"/>
        <v>0</v>
      </c>
      <c r="H19" s="5"/>
      <c r="I19" s="5"/>
      <c r="J19" s="5"/>
      <c r="K19" s="5"/>
      <c r="L19" s="5"/>
      <c r="M19" s="5"/>
      <c r="N19" s="5"/>
      <c r="O19" s="5"/>
    </row>
    <row r="20" ht="24.75" customHeight="1">
      <c r="A20" s="31"/>
      <c r="B20" s="52" t="s">
        <v>35</v>
      </c>
      <c r="C20" s="53" t="s">
        <v>17</v>
      </c>
      <c r="D20" s="54">
        <v>2004.0</v>
      </c>
      <c r="E20" s="55"/>
      <c r="F20" s="55"/>
      <c r="G20" s="56">
        <f t="shared" si="1"/>
        <v>0</v>
      </c>
      <c r="H20" s="5"/>
      <c r="I20" s="5"/>
      <c r="J20" s="5"/>
      <c r="K20" s="5"/>
      <c r="L20" s="5"/>
      <c r="M20" s="5"/>
      <c r="N20" s="5"/>
      <c r="O20" s="5"/>
    </row>
    <row r="21" ht="24.75" customHeight="1">
      <c r="A21" s="31"/>
      <c r="B21" s="47" t="s">
        <v>36</v>
      </c>
      <c r="C21" s="48" t="s">
        <v>19</v>
      </c>
      <c r="D21" s="49">
        <v>2004.0</v>
      </c>
      <c r="E21" s="50"/>
      <c r="F21" s="50"/>
      <c r="G21" s="51">
        <f t="shared" si="1"/>
        <v>0</v>
      </c>
      <c r="H21" s="5"/>
      <c r="I21" s="5"/>
      <c r="J21" s="5"/>
      <c r="K21" s="5"/>
      <c r="L21" s="5"/>
      <c r="M21" s="5"/>
      <c r="N21" s="5"/>
      <c r="O21" s="5"/>
    </row>
    <row r="22" ht="24.75" customHeight="1">
      <c r="A22" s="31"/>
      <c r="B22" s="52" t="s">
        <v>37</v>
      </c>
      <c r="C22" s="53" t="s">
        <v>21</v>
      </c>
      <c r="D22" s="54">
        <v>2004.0</v>
      </c>
      <c r="E22" s="55"/>
      <c r="F22" s="55"/>
      <c r="G22" s="56">
        <f t="shared" si="1"/>
        <v>0</v>
      </c>
      <c r="H22" s="5"/>
      <c r="I22" s="5"/>
      <c r="J22" s="5"/>
      <c r="K22" s="5"/>
      <c r="L22" s="5"/>
      <c r="M22" s="5"/>
      <c r="N22" s="5"/>
      <c r="O22" s="5"/>
    </row>
    <row r="23" ht="24.75" customHeight="1">
      <c r="A23" s="31"/>
      <c r="B23" s="47" t="s">
        <v>38</v>
      </c>
      <c r="C23" s="48" t="s">
        <v>3</v>
      </c>
      <c r="D23" s="49">
        <v>2005.0</v>
      </c>
      <c r="E23" s="50"/>
      <c r="F23" s="50"/>
      <c r="G23" s="51">
        <f t="shared" si="1"/>
        <v>0</v>
      </c>
      <c r="H23" s="5"/>
      <c r="I23" s="5"/>
      <c r="J23" s="5"/>
      <c r="K23" s="5"/>
      <c r="L23" s="5"/>
      <c r="M23" s="5"/>
      <c r="N23" s="5"/>
      <c r="O23" s="5"/>
    </row>
    <row r="24" ht="24.75" customHeight="1">
      <c r="A24" s="31"/>
      <c r="B24" s="52" t="s">
        <v>39</v>
      </c>
      <c r="C24" s="53" t="s">
        <v>17</v>
      </c>
      <c r="D24" s="54">
        <v>2005.0</v>
      </c>
      <c r="E24" s="55"/>
      <c r="F24" s="55"/>
      <c r="G24" s="56">
        <f t="shared" si="1"/>
        <v>0</v>
      </c>
      <c r="H24" s="5"/>
      <c r="I24" s="5"/>
      <c r="J24" s="5"/>
      <c r="K24" s="5"/>
      <c r="L24" s="5"/>
      <c r="M24" s="5"/>
      <c r="N24" s="5"/>
      <c r="O24" s="5"/>
    </row>
    <row r="25" ht="24.75" customHeight="1">
      <c r="A25" s="18"/>
      <c r="B25" s="47" t="s">
        <v>40</v>
      </c>
      <c r="C25" s="48" t="s">
        <v>19</v>
      </c>
      <c r="D25" s="49">
        <v>2005.0</v>
      </c>
      <c r="E25" s="50"/>
      <c r="F25" s="50"/>
      <c r="G25" s="51">
        <f t="shared" si="1"/>
        <v>0</v>
      </c>
      <c r="H25" s="5"/>
      <c r="I25" s="5"/>
      <c r="J25" s="5"/>
      <c r="K25" s="5"/>
      <c r="L25" s="5"/>
      <c r="M25" s="5"/>
      <c r="N25" s="5"/>
      <c r="O25" s="5"/>
    </row>
    <row r="26" ht="24.75" customHeight="1">
      <c r="A26" s="18"/>
      <c r="B26" s="52" t="s">
        <v>41</v>
      </c>
      <c r="C26" s="53" t="s">
        <v>21</v>
      </c>
      <c r="D26" s="54">
        <v>2005.0</v>
      </c>
      <c r="E26" s="55"/>
      <c r="F26" s="55"/>
      <c r="G26" s="56">
        <f t="shared" si="1"/>
        <v>0</v>
      </c>
      <c r="H26" s="5"/>
      <c r="I26" s="5"/>
      <c r="J26" s="5"/>
      <c r="K26" s="5"/>
      <c r="L26" s="5"/>
      <c r="M26" s="5"/>
      <c r="N26" s="5"/>
      <c r="O26" s="5"/>
    </row>
    <row r="27" ht="24.75" customHeight="1">
      <c r="A27" s="18"/>
      <c r="B27" s="47" t="s">
        <v>42</v>
      </c>
      <c r="C27" s="48" t="s">
        <v>3</v>
      </c>
      <c r="D27" s="49">
        <v>2006.0</v>
      </c>
      <c r="E27" s="50"/>
      <c r="F27" s="50"/>
      <c r="G27" s="51">
        <f t="shared" si="1"/>
        <v>0</v>
      </c>
      <c r="H27" s="5"/>
      <c r="I27" s="5"/>
      <c r="J27" s="5"/>
      <c r="K27" s="5"/>
      <c r="L27" s="5"/>
      <c r="M27" s="5"/>
      <c r="N27" s="5"/>
      <c r="O27" s="5"/>
    </row>
    <row r="28" ht="24.75" customHeight="1">
      <c r="A28" s="18"/>
      <c r="B28" s="52" t="s">
        <v>43</v>
      </c>
      <c r="C28" s="53" t="s">
        <v>17</v>
      </c>
      <c r="D28" s="54">
        <v>2006.0</v>
      </c>
      <c r="E28" s="55"/>
      <c r="F28" s="55"/>
      <c r="G28" s="56">
        <f t="shared" si="1"/>
        <v>0</v>
      </c>
      <c r="H28" s="5"/>
      <c r="I28" s="5"/>
      <c r="J28" s="5"/>
      <c r="K28" s="5"/>
      <c r="L28" s="5"/>
      <c r="M28" s="5"/>
      <c r="N28" s="5"/>
      <c r="O28" s="5"/>
    </row>
    <row r="29" ht="24.75" customHeight="1">
      <c r="A29" s="18"/>
      <c r="B29" s="47" t="s">
        <v>44</v>
      </c>
      <c r="C29" s="48" t="s">
        <v>19</v>
      </c>
      <c r="D29" s="49">
        <v>2006.0</v>
      </c>
      <c r="E29" s="50"/>
      <c r="F29" s="50"/>
      <c r="G29" s="51">
        <f t="shared" si="1"/>
        <v>0</v>
      </c>
      <c r="H29" s="5"/>
      <c r="I29" s="5"/>
      <c r="J29" s="5"/>
      <c r="K29" s="5"/>
      <c r="L29" s="5"/>
      <c r="M29" s="5"/>
      <c r="N29" s="5"/>
      <c r="O29" s="5"/>
    </row>
    <row r="30" ht="24.75" customHeight="1">
      <c r="A30" s="18"/>
      <c r="B30" s="52" t="s">
        <v>45</v>
      </c>
      <c r="C30" s="53" t="s">
        <v>21</v>
      </c>
      <c r="D30" s="54">
        <v>2006.0</v>
      </c>
      <c r="E30" s="55"/>
      <c r="F30" s="55"/>
      <c r="G30" s="56">
        <f t="shared" si="1"/>
        <v>0</v>
      </c>
      <c r="H30" s="5"/>
      <c r="I30" s="5"/>
      <c r="J30" s="5"/>
      <c r="K30" s="5"/>
      <c r="L30" s="5"/>
      <c r="M30" s="5"/>
      <c r="N30" s="5"/>
      <c r="O30" s="5"/>
    </row>
    <row r="31" ht="24.75" customHeight="1">
      <c r="A31" s="18"/>
      <c r="B31" s="47" t="s">
        <v>46</v>
      </c>
      <c r="C31" s="48" t="s">
        <v>3</v>
      </c>
      <c r="D31" s="49">
        <v>2007.0</v>
      </c>
      <c r="E31" s="50"/>
      <c r="F31" s="50"/>
      <c r="G31" s="51">
        <f t="shared" si="1"/>
        <v>0</v>
      </c>
      <c r="H31" s="5"/>
      <c r="I31" s="5"/>
      <c r="J31" s="5"/>
      <c r="K31" s="5"/>
      <c r="L31" s="5"/>
      <c r="M31" s="5"/>
      <c r="N31" s="5"/>
      <c r="O31" s="5"/>
    </row>
    <row r="32" ht="24.75" customHeight="1">
      <c r="A32" s="18"/>
      <c r="B32" s="52" t="s">
        <v>47</v>
      </c>
      <c r="C32" s="53" t="s">
        <v>17</v>
      </c>
      <c r="D32" s="54">
        <v>2007.0</v>
      </c>
      <c r="E32" s="55"/>
      <c r="F32" s="55"/>
      <c r="G32" s="56">
        <f t="shared" si="1"/>
        <v>0</v>
      </c>
      <c r="H32" s="5"/>
      <c r="I32" s="5"/>
      <c r="J32" s="5"/>
      <c r="K32" s="5"/>
      <c r="L32" s="5"/>
      <c r="M32" s="5"/>
      <c r="N32" s="5"/>
      <c r="O32" s="5"/>
    </row>
    <row r="33" ht="24.75" customHeight="1">
      <c r="A33" s="18"/>
      <c r="B33" s="47" t="s">
        <v>48</v>
      </c>
      <c r="C33" s="48" t="s">
        <v>19</v>
      </c>
      <c r="D33" s="49">
        <v>2007.0</v>
      </c>
      <c r="E33" s="50"/>
      <c r="F33" s="50"/>
      <c r="G33" s="51">
        <f t="shared" si="1"/>
        <v>0</v>
      </c>
      <c r="H33" s="5"/>
      <c r="I33" s="5"/>
      <c r="J33" s="5"/>
      <c r="K33" s="5"/>
      <c r="L33" s="5"/>
      <c r="M33" s="5"/>
      <c r="N33" s="5"/>
      <c r="O33" s="5"/>
    </row>
    <row r="34" ht="24.75" customHeight="1">
      <c r="A34" s="18"/>
      <c r="B34" s="52" t="s">
        <v>49</v>
      </c>
      <c r="C34" s="53" t="s">
        <v>21</v>
      </c>
      <c r="D34" s="54">
        <v>2007.0</v>
      </c>
      <c r="E34" s="55"/>
      <c r="F34" s="55"/>
      <c r="G34" s="56">
        <f t="shared" si="1"/>
        <v>0</v>
      </c>
      <c r="H34" s="5"/>
      <c r="I34" s="5"/>
      <c r="J34" s="5"/>
      <c r="K34" s="5"/>
      <c r="L34" s="5"/>
      <c r="M34" s="5"/>
      <c r="N34" s="5"/>
      <c r="O34" s="5"/>
    </row>
    <row r="35" ht="24.75" customHeight="1">
      <c r="A35" s="18"/>
      <c r="B35" s="47" t="s">
        <v>50</v>
      </c>
      <c r="C35" s="48" t="s">
        <v>3</v>
      </c>
      <c r="D35" s="49">
        <v>2008.0</v>
      </c>
      <c r="E35" s="50"/>
      <c r="F35" s="50"/>
      <c r="G35" s="51">
        <f t="shared" si="1"/>
        <v>0</v>
      </c>
      <c r="H35" s="5"/>
      <c r="I35" s="5"/>
      <c r="J35" s="5"/>
      <c r="K35" s="5"/>
      <c r="L35" s="5"/>
      <c r="M35" s="5"/>
      <c r="N35" s="5"/>
      <c r="O35" s="5"/>
    </row>
    <row r="36" ht="24.75" customHeight="1">
      <c r="A36" s="31"/>
      <c r="B36" s="52" t="s">
        <v>51</v>
      </c>
      <c r="C36" s="53" t="s">
        <v>17</v>
      </c>
      <c r="D36" s="54">
        <v>2008.0</v>
      </c>
      <c r="E36" s="55"/>
      <c r="F36" s="55"/>
      <c r="G36" s="56">
        <f t="shared" si="1"/>
        <v>0</v>
      </c>
      <c r="H36" s="5"/>
      <c r="I36" s="5"/>
      <c r="J36" s="5"/>
      <c r="K36" s="5"/>
      <c r="L36" s="5"/>
      <c r="M36" s="5"/>
      <c r="N36" s="5"/>
      <c r="O36" s="5"/>
    </row>
    <row r="37" ht="24.75" customHeight="1">
      <c r="A37" s="31"/>
      <c r="B37" s="47" t="s">
        <v>52</v>
      </c>
      <c r="C37" s="48" t="s">
        <v>19</v>
      </c>
      <c r="D37" s="49">
        <v>2008.0</v>
      </c>
      <c r="E37" s="50"/>
      <c r="F37" s="50"/>
      <c r="G37" s="51">
        <f t="shared" si="1"/>
        <v>0</v>
      </c>
      <c r="H37" s="5"/>
      <c r="I37" s="5"/>
      <c r="J37" s="5"/>
      <c r="K37" s="5"/>
      <c r="L37" s="5"/>
      <c r="M37" s="5"/>
      <c r="N37" s="5"/>
      <c r="O37" s="5"/>
    </row>
    <row r="38" ht="24.75" customHeight="1">
      <c r="A38" s="31"/>
      <c r="B38" s="52" t="s">
        <v>53</v>
      </c>
      <c r="C38" s="53" t="s">
        <v>21</v>
      </c>
      <c r="D38" s="54">
        <v>2008.0</v>
      </c>
      <c r="E38" s="55"/>
      <c r="F38" s="55"/>
      <c r="G38" s="56">
        <f t="shared" si="1"/>
        <v>0</v>
      </c>
      <c r="H38" s="5"/>
      <c r="I38" s="5"/>
      <c r="J38" s="5"/>
      <c r="K38" s="5"/>
      <c r="L38" s="5"/>
      <c r="M38" s="5"/>
      <c r="N38" s="5"/>
      <c r="O38" s="5"/>
    </row>
    <row r="39" ht="24.75" customHeight="1">
      <c r="A39" s="31"/>
      <c r="B39" s="47" t="s">
        <v>54</v>
      </c>
      <c r="C39" s="48" t="s">
        <v>3</v>
      </c>
      <c r="D39" s="49">
        <v>2009.0</v>
      </c>
      <c r="E39" s="50"/>
      <c r="F39" s="50"/>
      <c r="G39" s="51">
        <f t="shared" si="1"/>
        <v>0</v>
      </c>
      <c r="H39" s="5"/>
      <c r="I39" s="5"/>
      <c r="J39" s="5"/>
      <c r="K39" s="5"/>
      <c r="L39" s="5"/>
      <c r="M39" s="5"/>
      <c r="N39" s="5"/>
      <c r="O39" s="5"/>
    </row>
    <row r="40" ht="24.75" customHeight="1">
      <c r="A40" s="31"/>
      <c r="B40" s="52" t="s">
        <v>55</v>
      </c>
      <c r="C40" s="53" t="s">
        <v>17</v>
      </c>
      <c r="D40" s="54">
        <v>2009.0</v>
      </c>
      <c r="E40" s="55"/>
      <c r="F40" s="55"/>
      <c r="G40" s="56">
        <f t="shared" si="1"/>
        <v>0</v>
      </c>
      <c r="H40" s="5"/>
      <c r="I40" s="5"/>
      <c r="J40" s="5"/>
      <c r="K40" s="5"/>
      <c r="L40" s="5"/>
      <c r="M40" s="5"/>
      <c r="N40" s="5"/>
      <c r="O40" s="5"/>
    </row>
    <row r="41" ht="24.75" customHeight="1">
      <c r="A41" s="31"/>
      <c r="B41" s="47" t="s">
        <v>56</v>
      </c>
      <c r="C41" s="48" t="s">
        <v>19</v>
      </c>
      <c r="D41" s="49">
        <v>2009.0</v>
      </c>
      <c r="E41" s="50"/>
      <c r="F41" s="50"/>
      <c r="G41" s="51">
        <f t="shared" si="1"/>
        <v>0</v>
      </c>
      <c r="H41" s="5"/>
      <c r="I41" s="5"/>
      <c r="J41" s="5"/>
      <c r="K41" s="5"/>
      <c r="L41" s="5"/>
      <c r="M41" s="5"/>
      <c r="N41" s="5"/>
      <c r="O41" s="5"/>
    </row>
    <row r="42" ht="24.75" customHeight="1">
      <c r="A42" s="31"/>
      <c r="B42" s="52" t="s">
        <v>57</v>
      </c>
      <c r="C42" s="53" t="s">
        <v>21</v>
      </c>
      <c r="D42" s="54">
        <v>2009.0</v>
      </c>
      <c r="E42" s="55"/>
      <c r="F42" s="55"/>
      <c r="G42" s="56">
        <f t="shared" si="1"/>
        <v>0</v>
      </c>
      <c r="H42" s="5"/>
      <c r="I42" s="5"/>
      <c r="J42" s="5"/>
      <c r="K42" s="5"/>
      <c r="L42" s="5"/>
      <c r="M42" s="5"/>
      <c r="N42" s="5"/>
      <c r="O42" s="5"/>
    </row>
    <row r="43" ht="24.75" customHeight="1">
      <c r="A43" s="31"/>
      <c r="B43" s="47" t="s">
        <v>58</v>
      </c>
      <c r="C43" s="48" t="s">
        <v>3</v>
      </c>
      <c r="D43" s="49">
        <v>2010.0</v>
      </c>
      <c r="E43" s="50"/>
      <c r="F43" s="50"/>
      <c r="G43" s="51">
        <f t="shared" si="1"/>
        <v>0</v>
      </c>
      <c r="H43" s="5"/>
      <c r="I43" s="5"/>
      <c r="J43" s="5"/>
      <c r="K43" s="5"/>
      <c r="L43" s="5"/>
      <c r="M43" s="5"/>
      <c r="N43" s="5"/>
      <c r="O43" s="5"/>
    </row>
    <row r="44" ht="24.75" customHeight="1">
      <c r="A44" s="31"/>
      <c r="B44" s="52" t="s">
        <v>59</v>
      </c>
      <c r="C44" s="53" t="s">
        <v>17</v>
      </c>
      <c r="D44" s="54">
        <v>2010.0</v>
      </c>
      <c r="E44" s="55"/>
      <c r="F44" s="55"/>
      <c r="G44" s="56">
        <f t="shared" si="1"/>
        <v>0</v>
      </c>
      <c r="H44" s="5"/>
      <c r="I44" s="5"/>
      <c r="J44" s="5"/>
      <c r="K44" s="5"/>
      <c r="L44" s="5"/>
      <c r="M44" s="5"/>
      <c r="N44" s="5"/>
      <c r="O44" s="5"/>
    </row>
    <row r="45" ht="24.75" customHeight="1">
      <c r="A45" s="31"/>
      <c r="B45" s="47" t="s">
        <v>60</v>
      </c>
      <c r="C45" s="48" t="s">
        <v>19</v>
      </c>
      <c r="D45" s="49">
        <v>2010.0</v>
      </c>
      <c r="E45" s="50"/>
      <c r="F45" s="50"/>
      <c r="G45" s="51">
        <f t="shared" si="1"/>
        <v>0</v>
      </c>
      <c r="H45" s="5"/>
      <c r="I45" s="5"/>
      <c r="J45" s="5"/>
      <c r="K45" s="5"/>
      <c r="L45" s="5"/>
      <c r="M45" s="5"/>
      <c r="N45" s="5"/>
      <c r="O45" s="5"/>
    </row>
    <row r="46" ht="24.75" customHeight="1">
      <c r="A46" s="31"/>
      <c r="B46" s="52" t="s">
        <v>61</v>
      </c>
      <c r="C46" s="53" t="s">
        <v>21</v>
      </c>
      <c r="D46" s="54">
        <v>2010.0</v>
      </c>
      <c r="E46" s="55"/>
      <c r="F46" s="55"/>
      <c r="G46" s="56">
        <f t="shared" si="1"/>
        <v>0</v>
      </c>
      <c r="H46" s="5"/>
      <c r="I46" s="5"/>
      <c r="J46" s="5"/>
      <c r="K46" s="5"/>
      <c r="L46" s="5"/>
      <c r="M46" s="5"/>
      <c r="N46" s="5"/>
      <c r="O46" s="5"/>
    </row>
    <row r="47" ht="24.75" customHeight="1">
      <c r="A47" s="33"/>
      <c r="B47" s="47" t="s">
        <v>62</v>
      </c>
      <c r="C47" s="48" t="s">
        <v>3</v>
      </c>
      <c r="D47" s="49">
        <v>2011.0</v>
      </c>
      <c r="E47" s="50"/>
      <c r="F47" s="50"/>
      <c r="G47" s="51">
        <f t="shared" si="1"/>
        <v>0</v>
      </c>
      <c r="H47" s="33"/>
      <c r="I47" s="33"/>
      <c r="J47" s="33"/>
      <c r="K47" s="33"/>
      <c r="L47" s="33"/>
      <c r="M47" s="33"/>
      <c r="N47" s="33"/>
      <c r="O47" s="33"/>
    </row>
    <row r="48" ht="24.75" customHeight="1">
      <c r="A48" s="33"/>
      <c r="B48" s="52" t="s">
        <v>63</v>
      </c>
      <c r="C48" s="53" t="s">
        <v>17</v>
      </c>
      <c r="D48" s="54">
        <v>2011.0</v>
      </c>
      <c r="E48" s="55"/>
      <c r="F48" s="55"/>
      <c r="G48" s="56">
        <f t="shared" si="1"/>
        <v>0</v>
      </c>
      <c r="H48" s="33"/>
      <c r="I48" s="33"/>
      <c r="J48" s="33"/>
      <c r="K48" s="33"/>
      <c r="L48" s="33"/>
      <c r="M48" s="33"/>
      <c r="N48" s="33"/>
      <c r="O48" s="33"/>
    </row>
    <row r="49" ht="24.75" customHeight="1">
      <c r="A49" s="33"/>
      <c r="B49" s="47" t="s">
        <v>64</v>
      </c>
      <c r="C49" s="48" t="s">
        <v>19</v>
      </c>
      <c r="D49" s="49">
        <v>2011.0</v>
      </c>
      <c r="E49" s="50"/>
      <c r="F49" s="50"/>
      <c r="G49" s="51">
        <f t="shared" si="1"/>
        <v>0</v>
      </c>
      <c r="H49" s="33"/>
      <c r="I49" s="33"/>
      <c r="J49" s="33"/>
      <c r="K49" s="33"/>
      <c r="L49" s="33"/>
      <c r="M49" s="33"/>
      <c r="N49" s="33"/>
      <c r="O49" s="33"/>
    </row>
    <row r="50" ht="24.75" customHeight="1">
      <c r="A50" s="33"/>
      <c r="B50" s="52" t="s">
        <v>65</v>
      </c>
      <c r="C50" s="53" t="s">
        <v>21</v>
      </c>
      <c r="D50" s="54">
        <v>2011.0</v>
      </c>
      <c r="E50" s="55"/>
      <c r="F50" s="55"/>
      <c r="G50" s="56">
        <f t="shared" si="1"/>
        <v>0</v>
      </c>
      <c r="H50" s="33"/>
      <c r="I50" s="33"/>
      <c r="J50" s="33"/>
      <c r="K50" s="33"/>
      <c r="L50" s="33"/>
      <c r="M50" s="33"/>
      <c r="N50" s="33"/>
      <c r="O50" s="33"/>
    </row>
    <row r="51" ht="24.75" customHeight="1">
      <c r="A51" s="33"/>
      <c r="B51" s="47" t="s">
        <v>66</v>
      </c>
      <c r="C51" s="48" t="s">
        <v>3</v>
      </c>
      <c r="D51" s="49">
        <v>2012.0</v>
      </c>
      <c r="E51" s="50"/>
      <c r="F51" s="50"/>
      <c r="G51" s="51">
        <f t="shared" si="1"/>
        <v>0</v>
      </c>
      <c r="H51" s="33"/>
      <c r="I51" s="33"/>
      <c r="J51" s="33"/>
      <c r="K51" s="33"/>
      <c r="L51" s="33"/>
      <c r="M51" s="33"/>
      <c r="N51" s="33"/>
      <c r="O51" s="33"/>
    </row>
    <row r="52" ht="24.75" customHeight="1">
      <c r="A52" s="33"/>
      <c r="B52" s="52" t="s">
        <v>67</v>
      </c>
      <c r="C52" s="53" t="s">
        <v>17</v>
      </c>
      <c r="D52" s="54">
        <v>2012.0</v>
      </c>
      <c r="E52" s="55"/>
      <c r="F52" s="55"/>
      <c r="G52" s="56">
        <f t="shared" si="1"/>
        <v>0</v>
      </c>
      <c r="H52" s="33"/>
      <c r="I52" s="33"/>
      <c r="J52" s="33"/>
      <c r="K52" s="33"/>
      <c r="L52" s="33"/>
      <c r="M52" s="33"/>
      <c r="N52" s="33"/>
      <c r="O52" s="33"/>
    </row>
    <row r="53" ht="24.75" customHeight="1">
      <c r="A53" s="33"/>
      <c r="B53" s="47" t="s">
        <v>68</v>
      </c>
      <c r="C53" s="48" t="s">
        <v>19</v>
      </c>
      <c r="D53" s="49">
        <v>2012.0</v>
      </c>
      <c r="E53" s="50"/>
      <c r="F53" s="50"/>
      <c r="G53" s="51">
        <f t="shared" si="1"/>
        <v>0</v>
      </c>
      <c r="H53" s="33"/>
      <c r="I53" s="33"/>
      <c r="J53" s="33"/>
      <c r="K53" s="33"/>
      <c r="L53" s="33"/>
      <c r="M53" s="33"/>
      <c r="N53" s="33"/>
      <c r="O53" s="33"/>
    </row>
    <row r="54" ht="24.75" customHeight="1">
      <c r="A54" s="33"/>
      <c r="B54" s="52" t="s">
        <v>69</v>
      </c>
      <c r="C54" s="53" t="s">
        <v>21</v>
      </c>
      <c r="D54" s="54">
        <v>2012.0</v>
      </c>
      <c r="E54" s="55"/>
      <c r="F54" s="55"/>
      <c r="G54" s="56">
        <f t="shared" si="1"/>
        <v>0</v>
      </c>
      <c r="H54" s="33"/>
      <c r="I54" s="33"/>
      <c r="J54" s="33"/>
      <c r="K54" s="33"/>
      <c r="L54" s="33"/>
      <c r="M54" s="33"/>
      <c r="N54" s="33"/>
      <c r="O54" s="33"/>
    </row>
    <row r="55" ht="24.75" customHeight="1">
      <c r="A55" s="33"/>
      <c r="B55" s="47" t="s">
        <v>70</v>
      </c>
      <c r="C55" s="48" t="s">
        <v>3</v>
      </c>
      <c r="D55" s="49">
        <v>2013.0</v>
      </c>
      <c r="E55" s="50"/>
      <c r="F55" s="50"/>
      <c r="G55" s="51">
        <f t="shared" si="1"/>
        <v>0</v>
      </c>
      <c r="H55" s="33"/>
      <c r="I55" s="33"/>
      <c r="J55" s="33"/>
      <c r="K55" s="33"/>
      <c r="L55" s="33"/>
      <c r="M55" s="33"/>
      <c r="N55" s="33"/>
      <c r="O55" s="33"/>
    </row>
    <row r="56" ht="24.75" customHeight="1">
      <c r="A56" s="33"/>
      <c r="B56" s="52" t="s">
        <v>71</v>
      </c>
      <c r="C56" s="53" t="s">
        <v>17</v>
      </c>
      <c r="D56" s="54">
        <v>2013.0</v>
      </c>
      <c r="E56" s="55"/>
      <c r="F56" s="55"/>
      <c r="G56" s="56">
        <f t="shared" si="1"/>
        <v>0</v>
      </c>
      <c r="H56" s="33"/>
      <c r="I56" s="33"/>
      <c r="J56" s="33"/>
      <c r="K56" s="33"/>
      <c r="L56" s="33"/>
      <c r="M56" s="33"/>
      <c r="N56" s="33"/>
      <c r="O56" s="33"/>
    </row>
    <row r="57" ht="24.75" customHeight="1">
      <c r="A57" s="33"/>
      <c r="B57" s="47" t="s">
        <v>72</v>
      </c>
      <c r="C57" s="48" t="s">
        <v>19</v>
      </c>
      <c r="D57" s="49">
        <v>2013.0</v>
      </c>
      <c r="E57" s="50"/>
      <c r="F57" s="50"/>
      <c r="G57" s="51">
        <f t="shared" si="1"/>
        <v>0</v>
      </c>
      <c r="H57" s="33"/>
      <c r="I57" s="33"/>
      <c r="J57" s="33"/>
      <c r="K57" s="33"/>
      <c r="L57" s="33"/>
      <c r="M57" s="33"/>
      <c r="N57" s="33"/>
      <c r="O57" s="33"/>
    </row>
    <row r="58" ht="24.75" customHeight="1">
      <c r="A58" s="33"/>
      <c r="B58" s="52" t="s">
        <v>73</v>
      </c>
      <c r="C58" s="53" t="s">
        <v>21</v>
      </c>
      <c r="D58" s="54">
        <v>2013.0</v>
      </c>
      <c r="E58" s="55"/>
      <c r="F58" s="55"/>
      <c r="G58" s="56">
        <f t="shared" si="1"/>
        <v>0</v>
      </c>
      <c r="H58" s="33"/>
      <c r="I58" s="33"/>
      <c r="J58" s="33"/>
      <c r="K58" s="33"/>
      <c r="L58" s="33"/>
      <c r="M58" s="33"/>
      <c r="N58" s="33"/>
      <c r="O58" s="33"/>
    </row>
    <row r="59" ht="24.75" customHeight="1">
      <c r="A59" s="33"/>
      <c r="B59" s="47" t="s">
        <v>74</v>
      </c>
      <c r="C59" s="48" t="s">
        <v>3</v>
      </c>
      <c r="D59" s="49">
        <v>2014.0</v>
      </c>
      <c r="E59" s="50"/>
      <c r="F59" s="50"/>
      <c r="G59" s="51">
        <f t="shared" si="1"/>
        <v>0</v>
      </c>
      <c r="H59" s="33"/>
      <c r="I59" s="33"/>
      <c r="J59" s="33"/>
      <c r="K59" s="33"/>
      <c r="L59" s="33"/>
      <c r="M59" s="33"/>
      <c r="N59" s="33"/>
      <c r="O59" s="33"/>
    </row>
    <row r="60" ht="24.75" customHeight="1">
      <c r="A60" s="33"/>
      <c r="B60" s="52" t="s">
        <v>75</v>
      </c>
      <c r="C60" s="53" t="s">
        <v>17</v>
      </c>
      <c r="D60" s="54">
        <v>2014.0</v>
      </c>
      <c r="E60" s="55"/>
      <c r="F60" s="55"/>
      <c r="G60" s="56">
        <f t="shared" si="1"/>
        <v>0</v>
      </c>
      <c r="H60" s="33"/>
      <c r="I60" s="33"/>
      <c r="J60" s="33"/>
      <c r="K60" s="33"/>
      <c r="L60" s="33"/>
      <c r="M60" s="33"/>
      <c r="N60" s="33"/>
      <c r="O60" s="33"/>
    </row>
    <row r="61" ht="24.75" customHeight="1">
      <c r="A61" s="33"/>
      <c r="B61" s="47" t="s">
        <v>76</v>
      </c>
      <c r="C61" s="48" t="s">
        <v>19</v>
      </c>
      <c r="D61" s="49">
        <v>2014.0</v>
      </c>
      <c r="E61" s="50"/>
      <c r="F61" s="50"/>
      <c r="G61" s="51">
        <f t="shared" si="1"/>
        <v>0</v>
      </c>
      <c r="H61" s="33"/>
      <c r="I61" s="33"/>
      <c r="J61" s="33"/>
      <c r="K61" s="33"/>
      <c r="L61" s="33"/>
      <c r="M61" s="33"/>
      <c r="N61" s="33"/>
      <c r="O61" s="33"/>
    </row>
    <row r="62" ht="24.75" customHeight="1">
      <c r="A62" s="33"/>
      <c r="B62" s="52" t="s">
        <v>77</v>
      </c>
      <c r="C62" s="53" t="s">
        <v>21</v>
      </c>
      <c r="D62" s="54">
        <v>2014.0</v>
      </c>
      <c r="E62" s="55"/>
      <c r="F62" s="55"/>
      <c r="G62" s="56">
        <f t="shared" si="1"/>
        <v>0</v>
      </c>
      <c r="H62" s="33"/>
      <c r="I62" s="33"/>
      <c r="J62" s="33"/>
      <c r="K62" s="33"/>
      <c r="L62" s="33"/>
      <c r="M62" s="33"/>
      <c r="N62" s="33"/>
      <c r="O62" s="33"/>
    </row>
    <row r="63" ht="24.75" customHeight="1">
      <c r="A63" s="33"/>
      <c r="B63" s="47" t="s">
        <v>78</v>
      </c>
      <c r="C63" s="48" t="s">
        <v>3</v>
      </c>
      <c r="D63" s="49">
        <v>2015.0</v>
      </c>
      <c r="E63" s="50"/>
      <c r="F63" s="50"/>
      <c r="G63" s="51">
        <f t="shared" si="1"/>
        <v>0</v>
      </c>
      <c r="H63" s="33"/>
      <c r="I63" s="33"/>
      <c r="J63" s="33"/>
      <c r="K63" s="33"/>
      <c r="L63" s="33"/>
      <c r="M63" s="33"/>
      <c r="N63" s="33"/>
      <c r="O63" s="33"/>
    </row>
    <row r="64" ht="24.75" customHeight="1">
      <c r="A64" s="33"/>
      <c r="B64" s="52" t="s">
        <v>79</v>
      </c>
      <c r="C64" s="53" t="s">
        <v>17</v>
      </c>
      <c r="D64" s="54">
        <v>2015.0</v>
      </c>
      <c r="E64" s="55"/>
      <c r="F64" s="55"/>
      <c r="G64" s="56">
        <f t="shared" si="1"/>
        <v>0</v>
      </c>
      <c r="H64" s="5"/>
      <c r="I64" s="5"/>
      <c r="J64" s="5"/>
      <c r="K64" s="5"/>
      <c r="L64" s="5"/>
      <c r="M64" s="5"/>
      <c r="N64" s="5"/>
      <c r="O64" s="5"/>
    </row>
    <row r="65" ht="24.75" customHeight="1">
      <c r="A65" s="33"/>
      <c r="B65" s="47" t="s">
        <v>80</v>
      </c>
      <c r="C65" s="48" t="s">
        <v>19</v>
      </c>
      <c r="D65" s="49">
        <v>2015.0</v>
      </c>
      <c r="E65" s="50"/>
      <c r="F65" s="50"/>
      <c r="G65" s="51">
        <f t="shared" si="1"/>
        <v>0</v>
      </c>
      <c r="H65" s="5"/>
      <c r="I65" s="5"/>
      <c r="J65" s="5"/>
      <c r="K65" s="5"/>
      <c r="L65" s="5"/>
      <c r="M65" s="5"/>
      <c r="N65" s="5"/>
      <c r="O65" s="5"/>
    </row>
    <row r="66" ht="24.75" customHeight="1">
      <c r="A66" s="33"/>
      <c r="B66" s="52" t="s">
        <v>81</v>
      </c>
      <c r="C66" s="53" t="s">
        <v>21</v>
      </c>
      <c r="D66" s="54">
        <v>2015.0</v>
      </c>
      <c r="E66" s="55"/>
      <c r="F66" s="55"/>
      <c r="G66" s="56">
        <f t="shared" si="1"/>
        <v>0</v>
      </c>
      <c r="H66" s="5"/>
      <c r="I66" s="5"/>
      <c r="J66" s="5"/>
      <c r="K66" s="5"/>
      <c r="L66" s="5"/>
      <c r="M66" s="5"/>
      <c r="N66" s="5"/>
      <c r="O66" s="5"/>
    </row>
    <row r="67" ht="24.75" customHeight="1">
      <c r="A67" s="33"/>
      <c r="B67" s="47" t="s">
        <v>82</v>
      </c>
      <c r="C67" s="48" t="s">
        <v>3</v>
      </c>
      <c r="D67" s="49">
        <v>2016.0</v>
      </c>
      <c r="E67" s="50"/>
      <c r="F67" s="50"/>
      <c r="G67" s="51">
        <f t="shared" si="1"/>
        <v>0</v>
      </c>
      <c r="H67" s="5"/>
      <c r="I67" s="5"/>
      <c r="J67" s="5"/>
      <c r="K67" s="5"/>
      <c r="L67" s="5"/>
      <c r="M67" s="5"/>
      <c r="N67" s="5"/>
      <c r="O67" s="5"/>
    </row>
    <row r="68" ht="24.75" customHeight="1">
      <c r="A68" s="33"/>
      <c r="B68" s="52" t="s">
        <v>83</v>
      </c>
      <c r="C68" s="53" t="s">
        <v>17</v>
      </c>
      <c r="D68" s="54">
        <v>2016.0</v>
      </c>
      <c r="E68" s="55"/>
      <c r="F68" s="55"/>
      <c r="G68" s="56">
        <f t="shared" si="1"/>
        <v>0</v>
      </c>
      <c r="H68" s="5"/>
      <c r="I68" s="5"/>
      <c r="J68" s="5"/>
      <c r="K68" s="5"/>
      <c r="L68" s="5"/>
      <c r="M68" s="5"/>
      <c r="N68" s="5"/>
      <c r="O68" s="5"/>
    </row>
    <row r="69" ht="24.75" customHeight="1">
      <c r="A69" s="33"/>
      <c r="B69" s="47" t="s">
        <v>84</v>
      </c>
      <c r="C69" s="48" t="s">
        <v>19</v>
      </c>
      <c r="D69" s="49">
        <v>2016.0</v>
      </c>
      <c r="E69" s="50"/>
      <c r="F69" s="50"/>
      <c r="G69" s="51">
        <f t="shared" si="1"/>
        <v>0</v>
      </c>
      <c r="H69" s="5"/>
      <c r="I69" s="5"/>
      <c r="J69" s="5"/>
      <c r="K69" s="5"/>
      <c r="L69" s="5"/>
      <c r="M69" s="5"/>
      <c r="N69" s="5"/>
      <c r="O69" s="5"/>
    </row>
    <row r="70" ht="24.75" customHeight="1">
      <c r="A70" s="33"/>
      <c r="B70" s="52" t="s">
        <v>85</v>
      </c>
      <c r="C70" s="53" t="s">
        <v>21</v>
      </c>
      <c r="D70" s="54">
        <v>2016.0</v>
      </c>
      <c r="E70" s="55"/>
      <c r="F70" s="55"/>
      <c r="G70" s="56">
        <f t="shared" si="1"/>
        <v>0</v>
      </c>
      <c r="H70" s="5"/>
      <c r="I70" s="5"/>
      <c r="J70" s="5"/>
      <c r="K70" s="5"/>
      <c r="L70" s="5"/>
      <c r="M70" s="5"/>
      <c r="N70" s="5"/>
      <c r="O70" s="5"/>
    </row>
    <row r="71" ht="24.75" customHeight="1">
      <c r="A71" s="33"/>
      <c r="B71" s="47" t="s">
        <v>86</v>
      </c>
      <c r="C71" s="48" t="s">
        <v>3</v>
      </c>
      <c r="D71" s="49">
        <v>2017.0</v>
      </c>
      <c r="E71" s="50"/>
      <c r="F71" s="50"/>
      <c r="G71" s="51">
        <f t="shared" si="1"/>
        <v>0</v>
      </c>
      <c r="H71" s="5"/>
      <c r="I71" s="5"/>
      <c r="J71" s="5"/>
      <c r="K71" s="5"/>
      <c r="L71" s="5"/>
      <c r="M71" s="5"/>
      <c r="N71" s="5"/>
      <c r="O71" s="5"/>
    </row>
    <row r="72" ht="24.75" customHeight="1">
      <c r="A72" s="33"/>
      <c r="B72" s="52" t="s">
        <v>87</v>
      </c>
      <c r="C72" s="53" t="s">
        <v>17</v>
      </c>
      <c r="D72" s="54">
        <v>2017.0</v>
      </c>
      <c r="E72" s="55"/>
      <c r="F72" s="55"/>
      <c r="G72" s="56">
        <f t="shared" si="1"/>
        <v>0</v>
      </c>
      <c r="H72" s="5"/>
      <c r="I72" s="5"/>
      <c r="J72" s="5"/>
      <c r="K72" s="5"/>
      <c r="L72" s="5"/>
      <c r="M72" s="5"/>
      <c r="N72" s="5"/>
      <c r="O72" s="5"/>
    </row>
    <row r="73" ht="24.75" customHeight="1">
      <c r="A73" s="33"/>
      <c r="B73" s="47" t="s">
        <v>88</v>
      </c>
      <c r="C73" s="48" t="s">
        <v>19</v>
      </c>
      <c r="D73" s="49">
        <v>2017.0</v>
      </c>
      <c r="E73" s="50"/>
      <c r="F73" s="50"/>
      <c r="G73" s="51">
        <f t="shared" si="1"/>
        <v>0</v>
      </c>
      <c r="H73" s="5"/>
      <c r="I73" s="5"/>
      <c r="J73" s="5"/>
      <c r="K73" s="5"/>
      <c r="L73" s="5"/>
      <c r="M73" s="5"/>
      <c r="N73" s="5"/>
      <c r="O73" s="5"/>
    </row>
    <row r="74" ht="24.75" customHeight="1">
      <c r="A74" s="33"/>
      <c r="B74" s="52" t="s">
        <v>89</v>
      </c>
      <c r="C74" s="53" t="s">
        <v>21</v>
      </c>
      <c r="D74" s="54">
        <v>2017.0</v>
      </c>
      <c r="E74" s="55"/>
      <c r="F74" s="55"/>
      <c r="G74" s="56">
        <f t="shared" si="1"/>
        <v>0</v>
      </c>
      <c r="H74" s="5"/>
      <c r="I74" s="5"/>
      <c r="J74" s="5"/>
      <c r="K74" s="5"/>
      <c r="L74" s="5"/>
      <c r="M74" s="5"/>
      <c r="N74" s="5"/>
      <c r="O74" s="5"/>
    </row>
    <row r="75" ht="24.75" customHeight="1">
      <c r="A75" s="33"/>
      <c r="B75" s="47" t="s">
        <v>90</v>
      </c>
      <c r="C75" s="48" t="s">
        <v>3</v>
      </c>
      <c r="D75" s="49">
        <v>2018.0</v>
      </c>
      <c r="E75" s="50"/>
      <c r="F75" s="50"/>
      <c r="G75" s="51">
        <f t="shared" si="1"/>
        <v>0</v>
      </c>
      <c r="H75" s="5"/>
      <c r="I75" s="5"/>
      <c r="J75" s="5"/>
      <c r="K75" s="5"/>
      <c r="L75" s="5"/>
      <c r="M75" s="5"/>
      <c r="N75" s="5"/>
      <c r="O75" s="5"/>
    </row>
    <row r="76" ht="24.75" customHeight="1">
      <c r="A76" s="33"/>
      <c r="B76" s="52" t="s">
        <v>91</v>
      </c>
      <c r="C76" s="53" t="s">
        <v>17</v>
      </c>
      <c r="D76" s="54">
        <v>2018.0</v>
      </c>
      <c r="E76" s="55"/>
      <c r="F76" s="55"/>
      <c r="G76" s="56">
        <f t="shared" si="1"/>
        <v>0</v>
      </c>
      <c r="H76" s="5"/>
      <c r="I76" s="5"/>
      <c r="J76" s="5"/>
      <c r="K76" s="5"/>
      <c r="L76" s="5"/>
      <c r="M76" s="5"/>
      <c r="N76" s="5"/>
      <c r="O76" s="5"/>
    </row>
    <row r="77" ht="24.75" customHeight="1">
      <c r="A77" s="33"/>
      <c r="B77" s="47" t="s">
        <v>92</v>
      </c>
      <c r="C77" s="48" t="s">
        <v>19</v>
      </c>
      <c r="D77" s="49">
        <v>2018.0</v>
      </c>
      <c r="E77" s="50"/>
      <c r="F77" s="50"/>
      <c r="G77" s="51">
        <f t="shared" si="1"/>
        <v>0</v>
      </c>
      <c r="H77" s="5"/>
      <c r="I77" s="5"/>
      <c r="J77" s="5"/>
      <c r="K77" s="5"/>
      <c r="L77" s="5"/>
      <c r="M77" s="5"/>
      <c r="N77" s="5"/>
      <c r="O77" s="5"/>
    </row>
    <row r="78" ht="24.75" customHeight="1">
      <c r="A78" s="33"/>
      <c r="B78" s="52" t="s">
        <v>93</v>
      </c>
      <c r="C78" s="53" t="s">
        <v>21</v>
      </c>
      <c r="D78" s="54">
        <v>2018.0</v>
      </c>
      <c r="E78" s="55"/>
      <c r="F78" s="55"/>
      <c r="G78" s="56">
        <f t="shared" si="1"/>
        <v>0</v>
      </c>
      <c r="H78" s="5"/>
      <c r="I78" s="5"/>
      <c r="J78" s="5"/>
      <c r="K78" s="5"/>
      <c r="L78" s="5"/>
      <c r="M78" s="5"/>
      <c r="N78" s="5"/>
      <c r="O78" s="5"/>
    </row>
    <row r="79" ht="24.75" customHeight="1">
      <c r="A79" s="33"/>
      <c r="B79" s="47" t="s">
        <v>94</v>
      </c>
      <c r="C79" s="48" t="s">
        <v>3</v>
      </c>
      <c r="D79" s="49">
        <v>2019.0</v>
      </c>
      <c r="E79" s="50"/>
      <c r="F79" s="50"/>
      <c r="G79" s="51">
        <f t="shared" si="1"/>
        <v>0</v>
      </c>
      <c r="H79" s="5"/>
      <c r="I79" s="5"/>
      <c r="J79" s="5"/>
      <c r="K79" s="5"/>
      <c r="L79" s="5"/>
      <c r="M79" s="5"/>
      <c r="N79" s="5"/>
      <c r="O79" s="5"/>
    </row>
    <row r="80" ht="24.75" customHeight="1">
      <c r="A80" s="33"/>
      <c r="B80" s="52" t="s">
        <v>95</v>
      </c>
      <c r="C80" s="53" t="s">
        <v>17</v>
      </c>
      <c r="D80" s="54">
        <v>2019.0</v>
      </c>
      <c r="E80" s="55"/>
      <c r="F80" s="55"/>
      <c r="G80" s="56">
        <f t="shared" si="1"/>
        <v>0</v>
      </c>
      <c r="H80" s="5"/>
      <c r="I80" s="5"/>
      <c r="J80" s="5"/>
      <c r="K80" s="5"/>
      <c r="L80" s="5"/>
      <c r="M80" s="5"/>
      <c r="N80" s="5"/>
      <c r="O80" s="5"/>
    </row>
    <row r="81" ht="24.75" customHeight="1">
      <c r="A81" s="33"/>
      <c r="B81" s="47" t="s">
        <v>96</v>
      </c>
      <c r="C81" s="48" t="s">
        <v>19</v>
      </c>
      <c r="D81" s="49">
        <v>2019.0</v>
      </c>
      <c r="E81" s="50"/>
      <c r="F81" s="50"/>
      <c r="G81" s="51">
        <f t="shared" si="1"/>
        <v>0</v>
      </c>
      <c r="H81" s="5"/>
      <c r="I81" s="5"/>
      <c r="J81" s="5"/>
      <c r="K81" s="5"/>
      <c r="L81" s="5"/>
      <c r="M81" s="5"/>
      <c r="N81" s="5"/>
      <c r="O81" s="5"/>
    </row>
    <row r="82" ht="24.75" customHeight="1">
      <c r="A82" s="33"/>
      <c r="B82" s="52" t="s">
        <v>97</v>
      </c>
      <c r="C82" s="53" t="s">
        <v>21</v>
      </c>
      <c r="D82" s="54">
        <v>2019.0</v>
      </c>
      <c r="E82" s="55"/>
      <c r="F82" s="55"/>
      <c r="G82" s="56">
        <f t="shared" si="1"/>
        <v>0</v>
      </c>
      <c r="H82" s="5"/>
      <c r="I82" s="5"/>
      <c r="J82" s="5"/>
      <c r="K82" s="5"/>
      <c r="L82" s="5"/>
      <c r="M82" s="5"/>
      <c r="N82" s="5"/>
      <c r="O82" s="5"/>
    </row>
    <row r="83" ht="24.75" customHeight="1">
      <c r="A83" s="33"/>
      <c r="B83" s="47" t="s">
        <v>98</v>
      </c>
      <c r="C83" s="48" t="s">
        <v>3</v>
      </c>
      <c r="D83" s="49">
        <v>2020.0</v>
      </c>
      <c r="E83" s="50"/>
      <c r="F83" s="50"/>
      <c r="G83" s="51">
        <f t="shared" si="1"/>
        <v>0</v>
      </c>
      <c r="H83" s="5"/>
      <c r="I83" s="5"/>
      <c r="J83" s="5"/>
      <c r="K83" s="5"/>
      <c r="L83" s="5"/>
      <c r="M83" s="5"/>
      <c r="N83" s="5"/>
      <c r="O83" s="5"/>
    </row>
    <row r="84" ht="24.75" customHeight="1">
      <c r="A84" s="33"/>
      <c r="B84" s="52" t="s">
        <v>99</v>
      </c>
      <c r="C84" s="53" t="s">
        <v>17</v>
      </c>
      <c r="D84" s="54">
        <v>2020.0</v>
      </c>
      <c r="E84" s="55"/>
      <c r="F84" s="55"/>
      <c r="G84" s="56">
        <f t="shared" si="1"/>
        <v>0</v>
      </c>
      <c r="H84" s="5"/>
      <c r="I84" s="5"/>
      <c r="J84" s="5"/>
      <c r="K84" s="5"/>
      <c r="L84" s="5"/>
      <c r="M84" s="5"/>
      <c r="N84" s="5"/>
      <c r="O84" s="5"/>
    </row>
    <row r="85" ht="24.75" customHeight="1">
      <c r="A85" s="33"/>
      <c r="B85" s="47" t="s">
        <v>100</v>
      </c>
      <c r="C85" s="48" t="s">
        <v>19</v>
      </c>
      <c r="D85" s="49">
        <v>2020.0</v>
      </c>
      <c r="E85" s="50"/>
      <c r="F85" s="50"/>
      <c r="G85" s="51">
        <f t="shared" si="1"/>
        <v>0</v>
      </c>
      <c r="H85" s="5"/>
      <c r="I85" s="5"/>
      <c r="J85" s="5"/>
      <c r="K85" s="5"/>
      <c r="L85" s="5"/>
      <c r="M85" s="5"/>
      <c r="N85" s="5"/>
      <c r="O85" s="5"/>
    </row>
    <row r="86" ht="24.75" customHeight="1">
      <c r="A86" s="33"/>
      <c r="B86" s="52" t="s">
        <v>101</v>
      </c>
      <c r="C86" s="53" t="s">
        <v>21</v>
      </c>
      <c r="D86" s="54">
        <v>2020.0</v>
      </c>
      <c r="E86" s="55"/>
      <c r="F86" s="55"/>
      <c r="G86" s="56">
        <f t="shared" si="1"/>
        <v>0</v>
      </c>
      <c r="H86" s="5"/>
      <c r="I86" s="5"/>
      <c r="J86" s="5"/>
      <c r="K86" s="5"/>
      <c r="L86" s="5"/>
      <c r="M86" s="5"/>
      <c r="N86" s="5"/>
      <c r="O86" s="5"/>
    </row>
    <row r="87" ht="24.75" customHeight="1">
      <c r="A87" s="33"/>
      <c r="B87" s="47" t="s">
        <v>102</v>
      </c>
      <c r="C87" s="48" t="s">
        <v>3</v>
      </c>
      <c r="D87" s="49">
        <v>2021.0</v>
      </c>
      <c r="E87" s="50"/>
      <c r="F87" s="50"/>
      <c r="G87" s="51">
        <f t="shared" si="1"/>
        <v>0</v>
      </c>
      <c r="H87" s="5"/>
      <c r="I87" s="5"/>
      <c r="J87" s="5"/>
      <c r="K87" s="5"/>
      <c r="L87" s="5"/>
      <c r="M87" s="5"/>
      <c r="N87" s="5"/>
      <c r="O87" s="5"/>
    </row>
    <row r="88" ht="24.75" customHeight="1">
      <c r="A88" s="5"/>
      <c r="B88" s="52" t="s">
        <v>103</v>
      </c>
      <c r="C88" s="53" t="s">
        <v>17</v>
      </c>
      <c r="D88" s="54">
        <v>2021.0</v>
      </c>
      <c r="E88" s="55"/>
      <c r="F88" s="55"/>
      <c r="G88" s="56">
        <f t="shared" si="1"/>
        <v>0</v>
      </c>
      <c r="H88" s="5"/>
      <c r="I88" s="5"/>
      <c r="J88" s="5"/>
      <c r="K88" s="5"/>
      <c r="L88" s="5"/>
      <c r="M88" s="5"/>
      <c r="N88" s="5"/>
      <c r="O88" s="5"/>
    </row>
    <row r="89" ht="24.75" customHeight="1">
      <c r="A89" s="5"/>
      <c r="B89" s="47" t="s">
        <v>104</v>
      </c>
      <c r="C89" s="48" t="s">
        <v>19</v>
      </c>
      <c r="D89" s="49">
        <v>2021.0</v>
      </c>
      <c r="E89" s="50"/>
      <c r="F89" s="50"/>
      <c r="G89" s="51">
        <f t="shared" si="1"/>
        <v>0</v>
      </c>
      <c r="H89" s="5"/>
      <c r="I89" s="5"/>
      <c r="J89" s="5"/>
      <c r="K89" s="5"/>
      <c r="L89" s="5"/>
      <c r="M89" s="5"/>
      <c r="N89" s="5"/>
      <c r="O89" s="5"/>
    </row>
    <row r="90" ht="24.75" customHeight="1">
      <c r="A90" s="5"/>
      <c r="B90" s="52" t="s">
        <v>105</v>
      </c>
      <c r="C90" s="53" t="s">
        <v>21</v>
      </c>
      <c r="D90" s="54">
        <v>2021.0</v>
      </c>
      <c r="E90" s="55"/>
      <c r="F90" s="55"/>
      <c r="G90" s="56">
        <f t="shared" si="1"/>
        <v>0</v>
      </c>
      <c r="H90" s="5"/>
      <c r="I90" s="5"/>
      <c r="J90" s="5"/>
      <c r="K90" s="5"/>
      <c r="L90" s="5"/>
      <c r="M90" s="5"/>
      <c r="N90" s="5"/>
      <c r="O90" s="5"/>
    </row>
    <row r="91" ht="24.75" customHeight="1">
      <c r="A91" s="5"/>
      <c r="B91" s="47" t="s">
        <v>106</v>
      </c>
      <c r="C91" s="48" t="s">
        <v>3</v>
      </c>
      <c r="D91" s="49">
        <v>2022.0</v>
      </c>
      <c r="E91" s="50"/>
      <c r="F91" s="50"/>
      <c r="G91" s="51">
        <f t="shared" si="1"/>
        <v>0</v>
      </c>
      <c r="H91" s="5"/>
      <c r="I91" s="5"/>
      <c r="J91" s="5"/>
      <c r="K91" s="5"/>
      <c r="L91" s="5"/>
      <c r="M91" s="5"/>
      <c r="N91" s="5"/>
      <c r="O91" s="5"/>
    </row>
    <row r="92" ht="24.75" customHeight="1">
      <c r="A92" s="5"/>
      <c r="B92" s="52" t="s">
        <v>107</v>
      </c>
      <c r="C92" s="53" t="s">
        <v>17</v>
      </c>
      <c r="D92" s="54">
        <v>2022.0</v>
      </c>
      <c r="E92" s="55"/>
      <c r="F92" s="55"/>
      <c r="G92" s="56">
        <f t="shared" si="1"/>
        <v>0</v>
      </c>
      <c r="H92" s="5"/>
      <c r="I92" s="5"/>
      <c r="J92" s="5"/>
      <c r="K92" s="5"/>
      <c r="L92" s="5"/>
      <c r="M92" s="5"/>
      <c r="N92" s="5"/>
      <c r="O92" s="5"/>
    </row>
    <row r="93" ht="24.75" customHeight="1">
      <c r="A93" s="5"/>
      <c r="B93" s="47" t="s">
        <v>108</v>
      </c>
      <c r="C93" s="48" t="s">
        <v>19</v>
      </c>
      <c r="D93" s="49">
        <v>2022.0</v>
      </c>
      <c r="E93" s="50"/>
      <c r="F93" s="50"/>
      <c r="G93" s="51">
        <f t="shared" si="1"/>
        <v>0</v>
      </c>
      <c r="H93" s="5"/>
      <c r="I93" s="5"/>
      <c r="J93" s="5"/>
      <c r="K93" s="5"/>
      <c r="L93" s="5"/>
      <c r="M93" s="5"/>
      <c r="N93" s="5"/>
      <c r="O93" s="5"/>
    </row>
    <row r="94" ht="24.75" customHeight="1">
      <c r="A94" s="5"/>
      <c r="B94" s="52" t="s">
        <v>109</v>
      </c>
      <c r="C94" s="53" t="s">
        <v>21</v>
      </c>
      <c r="D94" s="54">
        <v>2022.0</v>
      </c>
      <c r="E94" s="55"/>
      <c r="F94" s="55"/>
      <c r="G94" s="56">
        <f t="shared" si="1"/>
        <v>0</v>
      </c>
      <c r="H94" s="5"/>
      <c r="I94" s="5"/>
      <c r="J94" s="5"/>
      <c r="K94" s="5"/>
      <c r="L94" s="5"/>
      <c r="M94" s="5"/>
      <c r="N94" s="5"/>
      <c r="O94" s="5"/>
    </row>
    <row r="95" ht="24.75" customHeight="1">
      <c r="A95" s="5"/>
      <c r="B95" s="47" t="s">
        <v>110</v>
      </c>
      <c r="C95" s="48" t="s">
        <v>3</v>
      </c>
      <c r="D95" s="49">
        <v>2023.0</v>
      </c>
      <c r="E95" s="50"/>
      <c r="F95" s="50"/>
      <c r="G95" s="51">
        <f t="shared" si="1"/>
        <v>0</v>
      </c>
      <c r="H95" s="5"/>
      <c r="I95" s="5"/>
      <c r="J95" s="5"/>
      <c r="K95" s="5"/>
      <c r="L95" s="5"/>
      <c r="M95" s="5"/>
      <c r="N95" s="5"/>
      <c r="O95" s="5"/>
    </row>
    <row r="96" ht="24.75" customHeight="1">
      <c r="A96" s="5"/>
      <c r="B96" s="52" t="s">
        <v>111</v>
      </c>
      <c r="C96" s="53" t="s">
        <v>17</v>
      </c>
      <c r="D96" s="54">
        <v>2023.0</v>
      </c>
      <c r="E96" s="55"/>
      <c r="F96" s="55"/>
      <c r="G96" s="56">
        <f t="shared" si="1"/>
        <v>0</v>
      </c>
      <c r="H96" s="5"/>
      <c r="I96" s="5"/>
      <c r="J96" s="5"/>
      <c r="K96" s="5"/>
      <c r="L96" s="5"/>
      <c r="M96" s="5"/>
      <c r="N96" s="5"/>
      <c r="O96" s="5"/>
    </row>
    <row r="97" ht="24.75" customHeight="1">
      <c r="A97" s="5"/>
      <c r="B97" s="47" t="s">
        <v>112</v>
      </c>
      <c r="C97" s="48" t="s">
        <v>19</v>
      </c>
      <c r="D97" s="49">
        <v>2023.0</v>
      </c>
      <c r="E97" s="50"/>
      <c r="F97" s="50"/>
      <c r="G97" s="51">
        <f t="shared" si="1"/>
        <v>0</v>
      </c>
      <c r="H97" s="5"/>
      <c r="I97" s="5"/>
      <c r="J97" s="5"/>
      <c r="K97" s="5"/>
      <c r="L97" s="5"/>
      <c r="M97" s="5"/>
      <c r="N97" s="5"/>
      <c r="O97" s="5"/>
    </row>
    <row r="98" ht="24.75" customHeight="1">
      <c r="A98" s="5"/>
      <c r="B98" s="52" t="s">
        <v>113</v>
      </c>
      <c r="C98" s="53" t="s">
        <v>21</v>
      </c>
      <c r="D98" s="54">
        <v>2023.0</v>
      </c>
      <c r="E98" s="58"/>
      <c r="F98" s="58"/>
      <c r="G98" s="56">
        <f t="shared" si="1"/>
        <v>0</v>
      </c>
      <c r="H98" s="5"/>
      <c r="I98" s="5"/>
      <c r="J98" s="5"/>
      <c r="K98" s="5"/>
      <c r="L98" s="5"/>
      <c r="M98" s="5"/>
      <c r="N98" s="5"/>
      <c r="O98" s="5"/>
    </row>
    <row r="99" ht="24.75" customHeight="1">
      <c r="A99" s="5"/>
      <c r="B99" s="48" t="s">
        <v>114</v>
      </c>
      <c r="C99" s="48" t="s">
        <v>3</v>
      </c>
      <c r="D99" s="59">
        <v>2024.0</v>
      </c>
      <c r="E99" s="60"/>
      <c r="F99" s="60"/>
      <c r="G99" s="51">
        <f t="shared" si="1"/>
        <v>0</v>
      </c>
      <c r="H99" s="5"/>
      <c r="I99" s="5"/>
      <c r="J99" s="5"/>
      <c r="K99" s="5"/>
      <c r="L99" s="5"/>
      <c r="M99" s="5"/>
      <c r="N99" s="5"/>
      <c r="O99" s="5"/>
    </row>
    <row r="100" ht="24.75" customHeight="1">
      <c r="A100" s="5"/>
      <c r="B100" s="53" t="s">
        <v>115</v>
      </c>
      <c r="C100" s="53" t="s">
        <v>17</v>
      </c>
      <c r="D100" s="61">
        <v>2024.0</v>
      </c>
      <c r="E100" s="62"/>
      <c r="F100" s="62"/>
      <c r="G100" s="56">
        <f t="shared" si="1"/>
        <v>0</v>
      </c>
      <c r="H100" s="5"/>
      <c r="I100" s="5"/>
      <c r="J100" s="5"/>
      <c r="K100" s="5"/>
      <c r="L100" s="5"/>
      <c r="M100" s="5"/>
      <c r="N100" s="5"/>
      <c r="O100" s="5"/>
    </row>
    <row r="101" ht="24.75" customHeight="1">
      <c r="A101" s="5"/>
      <c r="B101" s="48" t="s">
        <v>116</v>
      </c>
      <c r="C101" s="48" t="s">
        <v>19</v>
      </c>
      <c r="D101" s="59">
        <v>2024.0</v>
      </c>
      <c r="E101" s="60"/>
      <c r="F101" s="60"/>
      <c r="G101" s="51">
        <f t="shared" si="1"/>
        <v>0</v>
      </c>
      <c r="H101" s="5"/>
      <c r="I101" s="5"/>
      <c r="J101" s="5"/>
      <c r="K101" s="5"/>
      <c r="L101" s="5"/>
      <c r="M101" s="5"/>
      <c r="N101" s="5"/>
      <c r="O101" s="5"/>
    </row>
    <row r="102" ht="24.75" customHeight="1">
      <c r="A102" s="5"/>
      <c r="B102" s="53" t="s">
        <v>117</v>
      </c>
      <c r="C102" s="53" t="s">
        <v>21</v>
      </c>
      <c r="D102" s="61">
        <v>2024.0</v>
      </c>
      <c r="E102" s="62"/>
      <c r="F102" s="62"/>
      <c r="G102" s="56">
        <f t="shared" si="1"/>
        <v>0</v>
      </c>
      <c r="H102" s="5"/>
      <c r="I102" s="5"/>
      <c r="J102" s="5"/>
      <c r="K102" s="5"/>
      <c r="L102" s="5"/>
      <c r="M102" s="5"/>
      <c r="N102" s="5"/>
      <c r="O102" s="5"/>
    </row>
    <row r="103" ht="24.75" customHeight="1">
      <c r="A103" s="5"/>
      <c r="B103" s="48" t="s">
        <v>118</v>
      </c>
      <c r="C103" s="48" t="s">
        <v>3</v>
      </c>
      <c r="D103" s="59">
        <v>2025.0</v>
      </c>
      <c r="E103" s="60"/>
      <c r="F103" s="60"/>
      <c r="G103" s="51">
        <f t="shared" si="1"/>
        <v>0</v>
      </c>
      <c r="H103" s="5"/>
      <c r="I103" s="5"/>
      <c r="J103" s="5"/>
      <c r="K103" s="5"/>
      <c r="L103" s="5"/>
      <c r="M103" s="5"/>
      <c r="N103" s="5"/>
      <c r="O103" s="5"/>
    </row>
    <row r="104" ht="24.75" customHeight="1">
      <c r="A104" s="5"/>
      <c r="B104" s="53" t="s">
        <v>119</v>
      </c>
      <c r="C104" s="53" t="s">
        <v>17</v>
      </c>
      <c r="D104" s="61">
        <v>2025.0</v>
      </c>
      <c r="E104" s="62"/>
      <c r="F104" s="62"/>
      <c r="G104" s="56">
        <f t="shared" si="1"/>
        <v>0</v>
      </c>
      <c r="H104" s="5"/>
      <c r="I104" s="5"/>
      <c r="J104" s="5"/>
      <c r="K104" s="5"/>
      <c r="L104" s="5"/>
      <c r="M104" s="5"/>
      <c r="N104" s="5"/>
      <c r="O104" s="5"/>
    </row>
    <row r="105" ht="24.75" customHeight="1">
      <c r="A105" s="5"/>
      <c r="B105" s="48" t="s">
        <v>120</v>
      </c>
      <c r="C105" s="48" t="s">
        <v>19</v>
      </c>
      <c r="D105" s="59">
        <v>2025.0</v>
      </c>
      <c r="E105" s="60"/>
      <c r="F105" s="60"/>
      <c r="G105" s="51">
        <f t="shared" si="1"/>
        <v>0</v>
      </c>
      <c r="H105" s="5"/>
      <c r="I105" s="5"/>
      <c r="J105" s="5"/>
      <c r="K105" s="5"/>
      <c r="L105" s="5"/>
      <c r="M105" s="5"/>
      <c r="N105" s="5"/>
      <c r="O105" s="5"/>
    </row>
    <row r="106" ht="24.75" customHeight="1">
      <c r="A106" s="5"/>
      <c r="B106" s="53" t="s">
        <v>121</v>
      </c>
      <c r="C106" s="53" t="s">
        <v>21</v>
      </c>
      <c r="D106" s="61">
        <v>2025.0</v>
      </c>
      <c r="E106" s="62"/>
      <c r="F106" s="62"/>
      <c r="G106" s="56">
        <f t="shared" si="1"/>
        <v>0</v>
      </c>
      <c r="H106" s="5"/>
      <c r="I106" s="5"/>
      <c r="J106" s="5"/>
      <c r="K106" s="5"/>
      <c r="L106" s="5"/>
      <c r="M106" s="5"/>
      <c r="N106" s="5"/>
      <c r="O106" s="5"/>
    </row>
    <row r="107" ht="24.75" customHeight="1">
      <c r="A107" s="5"/>
      <c r="B107" s="48" t="s">
        <v>122</v>
      </c>
      <c r="C107" s="48" t="s">
        <v>3</v>
      </c>
      <c r="D107" s="59">
        <v>2026.0</v>
      </c>
      <c r="E107" s="60"/>
      <c r="F107" s="60"/>
      <c r="G107" s="51">
        <f t="shared" si="1"/>
        <v>0</v>
      </c>
      <c r="H107" s="5"/>
      <c r="I107" s="5"/>
      <c r="J107" s="5"/>
      <c r="K107" s="5"/>
      <c r="L107" s="5"/>
      <c r="M107" s="5"/>
      <c r="N107" s="5"/>
      <c r="O107" s="5"/>
    </row>
    <row r="108" ht="24.75" customHeight="1">
      <c r="A108" s="5"/>
      <c r="B108" s="53" t="s">
        <v>123</v>
      </c>
      <c r="C108" s="53" t="s">
        <v>17</v>
      </c>
      <c r="D108" s="61">
        <v>2026.0</v>
      </c>
      <c r="E108" s="62"/>
      <c r="F108" s="62"/>
      <c r="G108" s="56">
        <f t="shared" si="1"/>
        <v>0</v>
      </c>
      <c r="H108" s="5"/>
      <c r="I108" s="5"/>
      <c r="J108" s="5"/>
      <c r="K108" s="5"/>
      <c r="L108" s="5"/>
      <c r="M108" s="5"/>
      <c r="N108" s="5"/>
      <c r="O108" s="5"/>
    </row>
    <row r="109" ht="24.75" customHeight="1">
      <c r="A109" s="5"/>
      <c r="B109" s="48" t="s">
        <v>124</v>
      </c>
      <c r="C109" s="48" t="s">
        <v>19</v>
      </c>
      <c r="D109" s="59">
        <v>2026.0</v>
      </c>
      <c r="E109" s="60"/>
      <c r="F109" s="60"/>
      <c r="G109" s="51">
        <f t="shared" si="1"/>
        <v>0</v>
      </c>
      <c r="H109" s="5"/>
      <c r="I109" s="5"/>
      <c r="J109" s="5"/>
      <c r="K109" s="5"/>
      <c r="L109" s="5"/>
      <c r="M109" s="5"/>
      <c r="N109" s="5"/>
      <c r="O109" s="5"/>
    </row>
    <row r="110" ht="24.75" customHeight="1">
      <c r="A110" s="5"/>
      <c r="B110" s="53" t="s">
        <v>125</v>
      </c>
      <c r="C110" s="53" t="s">
        <v>21</v>
      </c>
      <c r="D110" s="61">
        <v>2026.0</v>
      </c>
      <c r="E110" s="62"/>
      <c r="F110" s="62"/>
      <c r="G110" s="56">
        <f t="shared" si="1"/>
        <v>0</v>
      </c>
      <c r="H110" s="5"/>
      <c r="I110" s="5"/>
      <c r="J110" s="5"/>
      <c r="K110" s="5"/>
      <c r="L110" s="5"/>
      <c r="M110" s="5"/>
      <c r="N110" s="5"/>
      <c r="O110" s="5"/>
    </row>
    <row r="111" ht="24.75" customHeight="1">
      <c r="A111" s="5"/>
      <c r="B111" s="48" t="s">
        <v>126</v>
      </c>
      <c r="C111" s="48" t="s">
        <v>3</v>
      </c>
      <c r="D111" s="59">
        <v>2027.0</v>
      </c>
      <c r="E111" s="60"/>
      <c r="F111" s="60"/>
      <c r="G111" s="51">
        <f t="shared" si="1"/>
        <v>0</v>
      </c>
      <c r="H111" s="5"/>
      <c r="I111" s="5"/>
      <c r="J111" s="5"/>
      <c r="K111" s="5"/>
      <c r="L111" s="5"/>
      <c r="M111" s="5"/>
      <c r="N111" s="5"/>
      <c r="O111" s="5"/>
    </row>
    <row r="112" ht="24.75" customHeight="1">
      <c r="A112" s="5"/>
      <c r="B112" s="53" t="s">
        <v>127</v>
      </c>
      <c r="C112" s="53" t="s">
        <v>17</v>
      </c>
      <c r="D112" s="61">
        <v>2027.0</v>
      </c>
      <c r="E112" s="62"/>
      <c r="F112" s="62"/>
      <c r="G112" s="56">
        <f t="shared" si="1"/>
        <v>0</v>
      </c>
      <c r="H112" s="5"/>
      <c r="I112" s="5"/>
      <c r="J112" s="5"/>
      <c r="K112" s="5"/>
      <c r="L112" s="5"/>
      <c r="M112" s="5"/>
      <c r="N112" s="5"/>
      <c r="O112" s="5"/>
    </row>
    <row r="113" ht="24.75" customHeight="1">
      <c r="A113" s="5"/>
      <c r="B113" s="48" t="s">
        <v>128</v>
      </c>
      <c r="C113" s="48" t="s">
        <v>19</v>
      </c>
      <c r="D113" s="59">
        <v>2027.0</v>
      </c>
      <c r="E113" s="60"/>
      <c r="F113" s="60"/>
      <c r="G113" s="51">
        <f t="shared" si="1"/>
        <v>0</v>
      </c>
      <c r="H113" s="5"/>
      <c r="I113" s="5"/>
      <c r="J113" s="5"/>
      <c r="K113" s="5"/>
      <c r="L113" s="5"/>
      <c r="M113" s="5"/>
      <c r="N113" s="5"/>
      <c r="O113" s="5"/>
    </row>
    <row r="114" ht="24.75" customHeight="1">
      <c r="A114" s="5"/>
      <c r="B114" s="53" t="s">
        <v>129</v>
      </c>
      <c r="C114" s="53" t="s">
        <v>21</v>
      </c>
      <c r="D114" s="61">
        <v>2027.0</v>
      </c>
      <c r="E114" s="62"/>
      <c r="F114" s="62"/>
      <c r="G114" s="56">
        <f t="shared" si="1"/>
        <v>0</v>
      </c>
      <c r="H114" s="5"/>
      <c r="I114" s="5"/>
      <c r="J114" s="5"/>
      <c r="K114" s="5"/>
      <c r="L114" s="5"/>
      <c r="M114" s="5"/>
      <c r="N114" s="5"/>
      <c r="O114" s="5"/>
    </row>
    <row r="115" ht="24.75" customHeight="1">
      <c r="A115" s="5"/>
      <c r="B115" s="48" t="s">
        <v>130</v>
      </c>
      <c r="C115" s="48" t="s">
        <v>3</v>
      </c>
      <c r="D115" s="59">
        <v>2028.0</v>
      </c>
      <c r="E115" s="60"/>
      <c r="F115" s="60"/>
      <c r="G115" s="51">
        <f t="shared" si="1"/>
        <v>0</v>
      </c>
      <c r="H115" s="5"/>
      <c r="I115" s="5"/>
      <c r="J115" s="5"/>
      <c r="K115" s="5"/>
      <c r="L115" s="5"/>
      <c r="M115" s="5"/>
      <c r="N115" s="5"/>
      <c r="O115" s="5"/>
    </row>
    <row r="116" ht="24.75" customHeight="1">
      <c r="A116" s="5"/>
      <c r="B116" s="53" t="s">
        <v>131</v>
      </c>
      <c r="C116" s="53" t="s">
        <v>17</v>
      </c>
      <c r="D116" s="61">
        <v>2028.0</v>
      </c>
      <c r="E116" s="62"/>
      <c r="F116" s="62"/>
      <c r="G116" s="56">
        <f t="shared" si="1"/>
        <v>0</v>
      </c>
      <c r="H116" s="5"/>
      <c r="I116" s="5"/>
      <c r="J116" s="5"/>
      <c r="K116" s="5"/>
      <c r="L116" s="5"/>
      <c r="M116" s="5"/>
      <c r="N116" s="5"/>
      <c r="O116" s="5"/>
    </row>
    <row r="117" ht="24.75" customHeight="1">
      <c r="A117" s="5"/>
      <c r="B117" s="48" t="s">
        <v>132</v>
      </c>
      <c r="C117" s="48" t="s">
        <v>19</v>
      </c>
      <c r="D117" s="59">
        <v>2028.0</v>
      </c>
      <c r="E117" s="60"/>
      <c r="F117" s="60"/>
      <c r="G117" s="51">
        <f t="shared" si="1"/>
        <v>0</v>
      </c>
      <c r="H117" s="5"/>
      <c r="I117" s="5"/>
      <c r="J117" s="5"/>
      <c r="K117" s="5"/>
      <c r="L117" s="5"/>
      <c r="M117" s="5"/>
      <c r="N117" s="5"/>
      <c r="O117" s="5"/>
    </row>
    <row r="118" ht="24.75" customHeight="1">
      <c r="A118" s="5"/>
      <c r="B118" s="53" t="s">
        <v>133</v>
      </c>
      <c r="C118" s="53" t="s">
        <v>21</v>
      </c>
      <c r="D118" s="61">
        <v>2028.0</v>
      </c>
      <c r="E118" s="62"/>
      <c r="F118" s="62"/>
      <c r="G118" s="56">
        <f t="shared" si="1"/>
        <v>0</v>
      </c>
      <c r="H118" s="5"/>
      <c r="I118" s="5"/>
      <c r="J118" s="5"/>
      <c r="K118" s="5"/>
      <c r="L118" s="5"/>
      <c r="M118" s="5"/>
      <c r="N118" s="5"/>
      <c r="O118" s="5"/>
    </row>
    <row r="119" ht="24.75" customHeight="1">
      <c r="A119" s="5"/>
      <c r="B119" s="48" t="s">
        <v>134</v>
      </c>
      <c r="C119" s="48" t="s">
        <v>3</v>
      </c>
      <c r="D119" s="59">
        <v>2029.0</v>
      </c>
      <c r="E119" s="60"/>
      <c r="F119" s="60"/>
      <c r="G119" s="51">
        <f t="shared" si="1"/>
        <v>0</v>
      </c>
      <c r="H119" s="5"/>
      <c r="I119" s="5"/>
      <c r="J119" s="5"/>
      <c r="K119" s="5"/>
      <c r="L119" s="5"/>
      <c r="M119" s="5"/>
      <c r="N119" s="5"/>
      <c r="O119" s="5"/>
    </row>
    <row r="120" ht="24.75" customHeight="1">
      <c r="A120" s="5"/>
      <c r="B120" s="53" t="s">
        <v>135</v>
      </c>
      <c r="C120" s="53" t="s">
        <v>17</v>
      </c>
      <c r="D120" s="61">
        <v>2029.0</v>
      </c>
      <c r="E120" s="62"/>
      <c r="F120" s="62"/>
      <c r="G120" s="56">
        <f t="shared" si="1"/>
        <v>0</v>
      </c>
      <c r="H120" s="5"/>
      <c r="I120" s="5"/>
      <c r="J120" s="5"/>
      <c r="K120" s="5"/>
      <c r="L120" s="5"/>
      <c r="M120" s="5"/>
      <c r="N120" s="5"/>
      <c r="O120" s="5"/>
    </row>
    <row r="121" ht="24.75" customHeight="1">
      <c r="A121" s="5"/>
      <c r="B121" s="48" t="s">
        <v>136</v>
      </c>
      <c r="C121" s="48" t="s">
        <v>19</v>
      </c>
      <c r="D121" s="59">
        <v>2029.0</v>
      </c>
      <c r="E121" s="60"/>
      <c r="F121" s="60"/>
      <c r="G121" s="51">
        <f t="shared" si="1"/>
        <v>0</v>
      </c>
      <c r="H121" s="5"/>
      <c r="I121" s="5"/>
      <c r="J121" s="5"/>
      <c r="K121" s="5"/>
      <c r="L121" s="5"/>
      <c r="M121" s="5"/>
      <c r="N121" s="5"/>
      <c r="O121" s="5"/>
    </row>
    <row r="122" ht="24.75" customHeight="1">
      <c r="A122" s="5"/>
      <c r="B122" s="53" t="s">
        <v>137</v>
      </c>
      <c r="C122" s="53" t="s">
        <v>21</v>
      </c>
      <c r="D122" s="61">
        <v>2029.0</v>
      </c>
      <c r="E122" s="62"/>
      <c r="F122" s="62"/>
      <c r="G122" s="56">
        <f t="shared" si="1"/>
        <v>0</v>
      </c>
      <c r="H122" s="5"/>
      <c r="I122" s="5"/>
      <c r="J122" s="5"/>
      <c r="K122" s="5"/>
      <c r="L122" s="5"/>
      <c r="M122" s="5"/>
      <c r="N122" s="5"/>
      <c r="O122" s="5"/>
    </row>
    <row r="123" ht="24.75" customHeight="1">
      <c r="A123" s="5"/>
      <c r="B123" s="48" t="s">
        <v>138</v>
      </c>
      <c r="C123" s="48" t="s">
        <v>3</v>
      </c>
      <c r="D123" s="59">
        <v>2030.0</v>
      </c>
      <c r="E123" s="60"/>
      <c r="F123" s="60"/>
      <c r="G123" s="51">
        <f t="shared" si="1"/>
        <v>0</v>
      </c>
      <c r="H123" s="5"/>
      <c r="I123" s="5"/>
      <c r="J123" s="5"/>
      <c r="K123" s="5"/>
      <c r="L123" s="5"/>
      <c r="M123" s="5"/>
      <c r="N123" s="5"/>
      <c r="O123" s="5"/>
    </row>
    <row r="124" ht="24.75" customHeight="1">
      <c r="A124" s="5"/>
      <c r="B124" s="53" t="s">
        <v>139</v>
      </c>
      <c r="C124" s="53" t="s">
        <v>17</v>
      </c>
      <c r="D124" s="61">
        <v>2030.0</v>
      </c>
      <c r="E124" s="62"/>
      <c r="F124" s="62"/>
      <c r="G124" s="56">
        <f t="shared" si="1"/>
        <v>0</v>
      </c>
      <c r="H124" s="5"/>
      <c r="I124" s="5"/>
      <c r="J124" s="5"/>
      <c r="K124" s="5"/>
      <c r="L124" s="5"/>
      <c r="M124" s="5"/>
      <c r="N124" s="5"/>
      <c r="O124" s="5"/>
    </row>
    <row r="125" ht="24.75" customHeight="1">
      <c r="A125" s="5"/>
      <c r="B125" s="48" t="s">
        <v>140</v>
      </c>
      <c r="C125" s="48" t="s">
        <v>19</v>
      </c>
      <c r="D125" s="59">
        <v>2030.0</v>
      </c>
      <c r="E125" s="60"/>
      <c r="F125" s="60"/>
      <c r="G125" s="51">
        <f t="shared" si="1"/>
        <v>0</v>
      </c>
      <c r="H125" s="5"/>
      <c r="I125" s="5"/>
      <c r="J125" s="5"/>
      <c r="K125" s="5"/>
      <c r="L125" s="5"/>
      <c r="M125" s="5"/>
      <c r="N125" s="5"/>
      <c r="O125" s="5"/>
    </row>
    <row r="126" ht="24.75" customHeight="1">
      <c r="A126" s="5"/>
      <c r="B126" s="53" t="s">
        <v>141</v>
      </c>
      <c r="C126" s="53" t="s">
        <v>21</v>
      </c>
      <c r="D126" s="61">
        <v>2030.0</v>
      </c>
      <c r="E126" s="62"/>
      <c r="F126" s="62"/>
      <c r="G126" s="56">
        <f t="shared" si="1"/>
        <v>0</v>
      </c>
      <c r="H126" s="5"/>
      <c r="I126" s="5"/>
      <c r="J126" s="5"/>
      <c r="K126" s="5"/>
      <c r="L126" s="5"/>
      <c r="M126" s="5"/>
      <c r="N126" s="5"/>
      <c r="O126" s="5"/>
    </row>
    <row r="127" ht="24.75" customHeight="1">
      <c r="A127" s="5"/>
      <c r="B127" s="48" t="s">
        <v>142</v>
      </c>
      <c r="C127" s="48" t="s">
        <v>3</v>
      </c>
      <c r="D127" s="59">
        <v>2031.0</v>
      </c>
      <c r="E127" s="60"/>
      <c r="F127" s="60"/>
      <c r="G127" s="51">
        <f t="shared" si="1"/>
        <v>0</v>
      </c>
      <c r="H127" s="5"/>
      <c r="I127" s="5"/>
      <c r="J127" s="5"/>
      <c r="K127" s="5"/>
      <c r="L127" s="5"/>
      <c r="M127" s="5"/>
      <c r="N127" s="5"/>
      <c r="O127" s="5"/>
    </row>
    <row r="128" ht="24.75" customHeight="1">
      <c r="A128" s="5"/>
      <c r="B128" s="53" t="s">
        <v>143</v>
      </c>
      <c r="C128" s="53" t="s">
        <v>17</v>
      </c>
      <c r="D128" s="61">
        <v>2031.0</v>
      </c>
      <c r="E128" s="62"/>
      <c r="F128" s="62"/>
      <c r="G128" s="56">
        <f t="shared" si="1"/>
        <v>0</v>
      </c>
      <c r="H128" s="5"/>
      <c r="I128" s="5"/>
      <c r="J128" s="5"/>
      <c r="K128" s="5"/>
      <c r="L128" s="5"/>
      <c r="M128" s="5"/>
      <c r="N128" s="5"/>
      <c r="O128" s="5"/>
    </row>
    <row r="129" ht="24.75" customHeight="1">
      <c r="A129" s="5"/>
      <c r="B129" s="48" t="s">
        <v>144</v>
      </c>
      <c r="C129" s="48" t="s">
        <v>19</v>
      </c>
      <c r="D129" s="59">
        <v>2031.0</v>
      </c>
      <c r="E129" s="60"/>
      <c r="F129" s="60"/>
      <c r="G129" s="51">
        <f t="shared" si="1"/>
        <v>0</v>
      </c>
      <c r="H129" s="5"/>
      <c r="I129" s="5"/>
      <c r="J129" s="5"/>
      <c r="K129" s="5"/>
      <c r="L129" s="5"/>
      <c r="M129" s="5"/>
      <c r="N129" s="5"/>
      <c r="O129" s="5"/>
    </row>
    <row r="130" ht="24.75" customHeight="1">
      <c r="A130" s="5"/>
      <c r="B130" s="53" t="s">
        <v>145</v>
      </c>
      <c r="C130" s="53" t="s">
        <v>21</v>
      </c>
      <c r="D130" s="61">
        <v>2031.0</v>
      </c>
      <c r="E130" s="62"/>
      <c r="F130" s="62"/>
      <c r="G130" s="56">
        <f t="shared" si="1"/>
        <v>0</v>
      </c>
      <c r="H130" s="5"/>
      <c r="I130" s="5"/>
      <c r="J130" s="5"/>
      <c r="K130" s="5"/>
      <c r="L130" s="5"/>
      <c r="M130" s="5"/>
      <c r="N130" s="5"/>
      <c r="O130" s="5"/>
    </row>
    <row r="131" ht="24.75" customHeight="1">
      <c r="A131" s="5"/>
      <c r="B131" s="48" t="s">
        <v>146</v>
      </c>
      <c r="C131" s="48" t="s">
        <v>3</v>
      </c>
      <c r="D131" s="59">
        <v>2032.0</v>
      </c>
      <c r="E131" s="60"/>
      <c r="F131" s="60"/>
      <c r="G131" s="51">
        <f t="shared" si="1"/>
        <v>0</v>
      </c>
      <c r="H131" s="5"/>
      <c r="I131" s="5"/>
      <c r="J131" s="5"/>
      <c r="K131" s="5"/>
      <c r="L131" s="5"/>
      <c r="M131" s="5"/>
      <c r="N131" s="5"/>
      <c r="O131" s="5"/>
    </row>
    <row r="132" ht="24.75" customHeight="1">
      <c r="A132" s="5"/>
      <c r="B132" s="53" t="s">
        <v>147</v>
      </c>
      <c r="C132" s="53" t="s">
        <v>17</v>
      </c>
      <c r="D132" s="61">
        <v>2032.0</v>
      </c>
      <c r="E132" s="62"/>
      <c r="F132" s="62"/>
      <c r="G132" s="56">
        <f t="shared" si="1"/>
        <v>0</v>
      </c>
      <c r="H132" s="5"/>
      <c r="I132" s="5"/>
      <c r="J132" s="5"/>
      <c r="K132" s="5"/>
      <c r="L132" s="5"/>
      <c r="M132" s="5"/>
      <c r="N132" s="5"/>
      <c r="O132" s="5"/>
    </row>
    <row r="133" ht="24.75" customHeight="1">
      <c r="A133" s="5"/>
      <c r="B133" s="48" t="s">
        <v>148</v>
      </c>
      <c r="C133" s="48" t="s">
        <v>19</v>
      </c>
      <c r="D133" s="59">
        <v>2032.0</v>
      </c>
      <c r="E133" s="60"/>
      <c r="F133" s="60"/>
      <c r="G133" s="51">
        <f t="shared" si="1"/>
        <v>0</v>
      </c>
      <c r="H133" s="5"/>
      <c r="I133" s="5"/>
      <c r="J133" s="5"/>
      <c r="K133" s="5"/>
      <c r="L133" s="5"/>
      <c r="M133" s="5"/>
      <c r="N133" s="5"/>
      <c r="O133" s="5"/>
    </row>
    <row r="134" ht="24.75" customHeight="1">
      <c r="A134" s="5"/>
      <c r="B134" s="53" t="s">
        <v>149</v>
      </c>
      <c r="C134" s="53" t="s">
        <v>21</v>
      </c>
      <c r="D134" s="61">
        <v>2032.0</v>
      </c>
      <c r="E134" s="62"/>
      <c r="F134" s="62"/>
      <c r="G134" s="56">
        <f t="shared" si="1"/>
        <v>0</v>
      </c>
      <c r="H134" s="5"/>
      <c r="I134" s="5"/>
      <c r="J134" s="5"/>
      <c r="K134" s="5"/>
      <c r="L134" s="5"/>
      <c r="M134" s="5"/>
      <c r="N134" s="5"/>
      <c r="O134" s="5"/>
    </row>
    <row r="135" ht="24.75" customHeight="1">
      <c r="A135" s="5"/>
      <c r="B135" s="48" t="s">
        <v>150</v>
      </c>
      <c r="C135" s="48" t="s">
        <v>3</v>
      </c>
      <c r="D135" s="59">
        <v>2033.0</v>
      </c>
      <c r="E135" s="60"/>
      <c r="F135" s="60"/>
      <c r="G135" s="51">
        <f t="shared" si="1"/>
        <v>0</v>
      </c>
      <c r="H135" s="5"/>
      <c r="I135" s="5"/>
      <c r="J135" s="5"/>
      <c r="K135" s="5"/>
      <c r="L135" s="5"/>
      <c r="M135" s="5"/>
      <c r="N135" s="5"/>
      <c r="O135" s="5"/>
    </row>
    <row r="136" ht="24.75" customHeight="1">
      <c r="A136" s="5"/>
      <c r="B136" s="53" t="s">
        <v>151</v>
      </c>
      <c r="C136" s="53" t="s">
        <v>17</v>
      </c>
      <c r="D136" s="61">
        <v>2033.0</v>
      </c>
      <c r="E136" s="62"/>
      <c r="F136" s="62"/>
      <c r="G136" s="56">
        <f t="shared" si="1"/>
        <v>0</v>
      </c>
      <c r="H136" s="5"/>
      <c r="I136" s="5"/>
      <c r="J136" s="5"/>
      <c r="K136" s="5"/>
      <c r="L136" s="5"/>
      <c r="M136" s="5"/>
      <c r="N136" s="5"/>
      <c r="O136" s="5"/>
    </row>
    <row r="137" ht="24.75" customHeight="1">
      <c r="A137" s="5"/>
      <c r="B137" s="48" t="s">
        <v>152</v>
      </c>
      <c r="C137" s="48" t="s">
        <v>19</v>
      </c>
      <c r="D137" s="59">
        <v>2033.0</v>
      </c>
      <c r="E137" s="60"/>
      <c r="F137" s="60"/>
      <c r="G137" s="51">
        <f t="shared" si="1"/>
        <v>0</v>
      </c>
      <c r="H137" s="5"/>
      <c r="I137" s="5"/>
      <c r="J137" s="5"/>
      <c r="K137" s="5"/>
      <c r="L137" s="5"/>
      <c r="M137" s="5"/>
      <c r="N137" s="5"/>
      <c r="O137" s="5"/>
    </row>
    <row r="138" ht="24.75" customHeight="1">
      <c r="A138" s="5"/>
      <c r="B138" s="53" t="s">
        <v>153</v>
      </c>
      <c r="C138" s="53" t="s">
        <v>21</v>
      </c>
      <c r="D138" s="61">
        <v>2033.0</v>
      </c>
      <c r="E138" s="62"/>
      <c r="F138" s="62"/>
      <c r="G138" s="56">
        <f t="shared" si="1"/>
        <v>0</v>
      </c>
      <c r="H138" s="5"/>
      <c r="I138" s="5"/>
      <c r="J138" s="5"/>
      <c r="K138" s="5"/>
      <c r="L138" s="5"/>
      <c r="M138" s="5"/>
      <c r="N138" s="5"/>
      <c r="O138" s="5"/>
    </row>
    <row r="139" ht="24.75" customHeight="1">
      <c r="A139" s="5"/>
      <c r="B139" s="48" t="s">
        <v>154</v>
      </c>
      <c r="C139" s="48" t="s">
        <v>3</v>
      </c>
      <c r="D139" s="59">
        <v>2034.0</v>
      </c>
      <c r="E139" s="60"/>
      <c r="F139" s="60"/>
      <c r="G139" s="51">
        <f t="shared" si="1"/>
        <v>0</v>
      </c>
      <c r="H139" s="5"/>
      <c r="I139" s="5"/>
      <c r="J139" s="5"/>
      <c r="K139" s="5"/>
      <c r="L139" s="5"/>
      <c r="M139" s="5"/>
      <c r="N139" s="5"/>
      <c r="O139" s="5"/>
    </row>
    <row r="140" ht="24.75" customHeight="1">
      <c r="A140" s="5"/>
      <c r="B140" s="53" t="s">
        <v>155</v>
      </c>
      <c r="C140" s="53" t="s">
        <v>17</v>
      </c>
      <c r="D140" s="61">
        <v>2034.0</v>
      </c>
      <c r="E140" s="62"/>
      <c r="F140" s="62"/>
      <c r="G140" s="56">
        <f t="shared" si="1"/>
        <v>0</v>
      </c>
      <c r="H140" s="5"/>
      <c r="I140" s="5"/>
      <c r="J140" s="5"/>
      <c r="K140" s="5"/>
      <c r="L140" s="5"/>
      <c r="M140" s="5"/>
      <c r="N140" s="5"/>
      <c r="O140" s="5"/>
    </row>
    <row r="141" ht="24.75" customHeight="1">
      <c r="A141" s="5"/>
      <c r="B141" s="48" t="s">
        <v>156</v>
      </c>
      <c r="C141" s="48" t="s">
        <v>19</v>
      </c>
      <c r="D141" s="59">
        <v>2034.0</v>
      </c>
      <c r="E141" s="60"/>
      <c r="F141" s="60"/>
      <c r="G141" s="51">
        <f t="shared" si="1"/>
        <v>0</v>
      </c>
      <c r="H141" s="5"/>
      <c r="I141" s="5"/>
      <c r="J141" s="5"/>
      <c r="K141" s="5"/>
      <c r="L141" s="5"/>
      <c r="M141" s="5"/>
      <c r="N141" s="5"/>
      <c r="O141" s="5"/>
    </row>
    <row r="142" ht="24.75" customHeight="1">
      <c r="A142" s="5"/>
      <c r="B142" s="53" t="s">
        <v>157</v>
      </c>
      <c r="C142" s="53" t="s">
        <v>21</v>
      </c>
      <c r="D142" s="61">
        <v>2034.0</v>
      </c>
      <c r="E142" s="62"/>
      <c r="F142" s="62"/>
      <c r="G142" s="56">
        <f t="shared" si="1"/>
        <v>0</v>
      </c>
      <c r="H142" s="5"/>
      <c r="I142" s="5"/>
      <c r="J142" s="5"/>
      <c r="K142" s="5"/>
      <c r="L142" s="5"/>
      <c r="M142" s="5"/>
      <c r="N142" s="5"/>
      <c r="O142" s="5"/>
    </row>
    <row r="143" ht="24.75" customHeight="1">
      <c r="A143" s="5"/>
      <c r="B143" s="48" t="s">
        <v>158</v>
      </c>
      <c r="C143" s="48" t="s">
        <v>3</v>
      </c>
      <c r="D143" s="59">
        <v>2035.0</v>
      </c>
      <c r="E143" s="60"/>
      <c r="F143" s="60"/>
      <c r="G143" s="51">
        <f t="shared" si="1"/>
        <v>0</v>
      </c>
      <c r="H143" s="5"/>
      <c r="I143" s="5"/>
      <c r="J143" s="5"/>
      <c r="K143" s="5"/>
      <c r="L143" s="5"/>
      <c r="M143" s="5"/>
      <c r="N143" s="5"/>
      <c r="O143" s="5"/>
    </row>
    <row r="144" ht="24.75" customHeight="1">
      <c r="A144" s="5"/>
      <c r="B144" s="53" t="s">
        <v>159</v>
      </c>
      <c r="C144" s="53" t="s">
        <v>17</v>
      </c>
      <c r="D144" s="61">
        <v>2035.0</v>
      </c>
      <c r="E144" s="62"/>
      <c r="F144" s="62"/>
      <c r="G144" s="56">
        <f t="shared" si="1"/>
        <v>0</v>
      </c>
      <c r="H144" s="5"/>
      <c r="I144" s="5"/>
      <c r="J144" s="5"/>
      <c r="K144" s="5"/>
      <c r="L144" s="5"/>
      <c r="M144" s="5"/>
      <c r="N144" s="5"/>
      <c r="O144" s="5"/>
    </row>
    <row r="145" ht="24.75" customHeight="1">
      <c r="A145" s="5"/>
      <c r="B145" s="48" t="s">
        <v>160</v>
      </c>
      <c r="C145" s="48" t="s">
        <v>19</v>
      </c>
      <c r="D145" s="59">
        <v>2035.0</v>
      </c>
      <c r="E145" s="60"/>
      <c r="F145" s="60"/>
      <c r="G145" s="51">
        <f t="shared" si="1"/>
        <v>0</v>
      </c>
      <c r="H145" s="5"/>
      <c r="I145" s="5"/>
      <c r="J145" s="5"/>
      <c r="K145" s="5"/>
      <c r="L145" s="5"/>
      <c r="M145" s="5"/>
      <c r="N145" s="5"/>
      <c r="O145" s="5"/>
    </row>
    <row r="146" ht="24.75" customHeight="1">
      <c r="A146" s="5"/>
      <c r="B146" s="53" t="s">
        <v>161</v>
      </c>
      <c r="C146" s="53" t="s">
        <v>21</v>
      </c>
      <c r="D146" s="61">
        <v>2035.0</v>
      </c>
      <c r="E146" s="62"/>
      <c r="F146" s="62"/>
      <c r="G146" s="56">
        <f t="shared" si="1"/>
        <v>0</v>
      </c>
      <c r="H146" s="5"/>
      <c r="I146" s="5"/>
      <c r="J146" s="5"/>
      <c r="K146" s="5"/>
      <c r="L146" s="5"/>
      <c r="M146" s="5"/>
      <c r="N146" s="5"/>
      <c r="O146" s="5"/>
    </row>
    <row r="147" ht="24.75" customHeight="1">
      <c r="A147" s="5"/>
      <c r="B147" s="48" t="s">
        <v>162</v>
      </c>
      <c r="C147" s="48" t="s">
        <v>3</v>
      </c>
      <c r="D147" s="59">
        <v>2036.0</v>
      </c>
      <c r="E147" s="60"/>
      <c r="F147" s="60"/>
      <c r="G147" s="51">
        <f t="shared" si="1"/>
        <v>0</v>
      </c>
      <c r="H147" s="5"/>
      <c r="I147" s="5"/>
      <c r="J147" s="5"/>
      <c r="K147" s="5"/>
      <c r="L147" s="5"/>
      <c r="M147" s="5"/>
      <c r="N147" s="5"/>
      <c r="O147" s="5"/>
    </row>
    <row r="148" ht="24.75" customHeight="1">
      <c r="A148" s="5"/>
      <c r="B148" s="53" t="s">
        <v>163</v>
      </c>
      <c r="C148" s="53" t="s">
        <v>17</v>
      </c>
      <c r="D148" s="61">
        <v>2036.0</v>
      </c>
      <c r="E148" s="62"/>
      <c r="F148" s="62"/>
      <c r="G148" s="56">
        <f t="shared" si="1"/>
        <v>0</v>
      </c>
      <c r="H148" s="5"/>
      <c r="I148" s="5"/>
      <c r="J148" s="5"/>
      <c r="K148" s="5"/>
      <c r="L148" s="5"/>
      <c r="M148" s="5"/>
      <c r="N148" s="5"/>
      <c r="O148" s="5"/>
    </row>
    <row r="149" ht="24.75" customHeight="1">
      <c r="A149" s="5"/>
      <c r="B149" s="48" t="s">
        <v>164</v>
      </c>
      <c r="C149" s="48" t="s">
        <v>19</v>
      </c>
      <c r="D149" s="59">
        <v>2036.0</v>
      </c>
      <c r="E149" s="60"/>
      <c r="F149" s="60"/>
      <c r="G149" s="51">
        <f t="shared" si="1"/>
        <v>0</v>
      </c>
      <c r="H149" s="5"/>
      <c r="I149" s="5"/>
      <c r="J149" s="5"/>
      <c r="K149" s="5"/>
      <c r="L149" s="5"/>
      <c r="M149" s="5"/>
      <c r="N149" s="5"/>
      <c r="O149" s="5"/>
    </row>
    <row r="150" ht="24.75" customHeight="1">
      <c r="A150" s="5"/>
      <c r="B150" s="53" t="s">
        <v>165</v>
      </c>
      <c r="C150" s="53" t="s">
        <v>21</v>
      </c>
      <c r="D150" s="61">
        <v>2036.0</v>
      </c>
      <c r="E150" s="62"/>
      <c r="F150" s="62"/>
      <c r="G150" s="56">
        <f t="shared" si="1"/>
        <v>0</v>
      </c>
      <c r="H150" s="5"/>
      <c r="I150" s="5"/>
      <c r="J150" s="5"/>
      <c r="K150" s="5"/>
      <c r="L150" s="5"/>
      <c r="M150" s="5"/>
      <c r="N150" s="5"/>
      <c r="O150" s="5"/>
    </row>
    <row r="151" ht="24.75" customHeight="1">
      <c r="A151" s="5"/>
      <c r="B151" s="48" t="s">
        <v>166</v>
      </c>
      <c r="C151" s="48" t="s">
        <v>3</v>
      </c>
      <c r="D151" s="59">
        <v>2037.0</v>
      </c>
      <c r="E151" s="60"/>
      <c r="F151" s="60"/>
      <c r="G151" s="51">
        <f t="shared" si="1"/>
        <v>0</v>
      </c>
      <c r="H151" s="5"/>
      <c r="I151" s="5"/>
      <c r="J151" s="5"/>
      <c r="K151" s="5"/>
      <c r="L151" s="5"/>
      <c r="M151" s="5"/>
      <c r="N151" s="5"/>
      <c r="O151" s="5"/>
    </row>
    <row r="152" ht="24.75" customHeight="1">
      <c r="A152" s="5"/>
      <c r="B152" s="53" t="s">
        <v>167</v>
      </c>
      <c r="C152" s="53" t="s">
        <v>17</v>
      </c>
      <c r="D152" s="61">
        <v>2037.0</v>
      </c>
      <c r="E152" s="62"/>
      <c r="F152" s="62"/>
      <c r="G152" s="56">
        <f t="shared" si="1"/>
        <v>0</v>
      </c>
      <c r="H152" s="5"/>
      <c r="I152" s="5"/>
      <c r="J152" s="5"/>
      <c r="K152" s="5"/>
      <c r="L152" s="5"/>
      <c r="M152" s="5"/>
      <c r="N152" s="5"/>
      <c r="O152" s="5"/>
    </row>
    <row r="153" ht="24.75" customHeight="1">
      <c r="A153" s="5"/>
      <c r="B153" s="48" t="s">
        <v>168</v>
      </c>
      <c r="C153" s="48" t="s">
        <v>19</v>
      </c>
      <c r="D153" s="59">
        <v>2037.0</v>
      </c>
      <c r="E153" s="60"/>
      <c r="F153" s="60"/>
      <c r="G153" s="51">
        <f t="shared" si="1"/>
        <v>0</v>
      </c>
      <c r="H153" s="5"/>
      <c r="I153" s="5"/>
      <c r="J153" s="5"/>
      <c r="K153" s="5"/>
      <c r="L153" s="5"/>
      <c r="M153" s="5"/>
      <c r="N153" s="5"/>
      <c r="O153" s="5"/>
    </row>
    <row r="154" ht="24.75" customHeight="1">
      <c r="A154" s="5"/>
      <c r="B154" s="53" t="s">
        <v>169</v>
      </c>
      <c r="C154" s="53" t="s">
        <v>21</v>
      </c>
      <c r="D154" s="61">
        <v>2037.0</v>
      </c>
      <c r="E154" s="62"/>
      <c r="F154" s="62"/>
      <c r="G154" s="56">
        <f t="shared" si="1"/>
        <v>0</v>
      </c>
      <c r="H154" s="5"/>
      <c r="I154" s="5"/>
      <c r="J154" s="5"/>
      <c r="K154" s="5"/>
      <c r="L154" s="5"/>
      <c r="M154" s="5"/>
      <c r="N154" s="5"/>
      <c r="O154" s="5"/>
    </row>
    <row r="155" ht="24.75" customHeight="1">
      <c r="A155" s="5"/>
      <c r="B155" s="48" t="s">
        <v>170</v>
      </c>
      <c r="C155" s="48" t="s">
        <v>3</v>
      </c>
      <c r="D155" s="59">
        <v>2038.0</v>
      </c>
      <c r="E155" s="60"/>
      <c r="F155" s="60"/>
      <c r="G155" s="51">
        <f t="shared" si="1"/>
        <v>0</v>
      </c>
      <c r="H155" s="5"/>
      <c r="I155" s="5"/>
      <c r="J155" s="5"/>
      <c r="K155" s="5"/>
      <c r="L155" s="5"/>
      <c r="M155" s="5"/>
      <c r="N155" s="5"/>
      <c r="O155" s="5"/>
    </row>
    <row r="156" ht="24.75" customHeight="1">
      <c r="A156" s="5"/>
      <c r="B156" s="53" t="s">
        <v>171</v>
      </c>
      <c r="C156" s="53" t="s">
        <v>17</v>
      </c>
      <c r="D156" s="61">
        <v>2038.0</v>
      </c>
      <c r="E156" s="62"/>
      <c r="F156" s="62"/>
      <c r="G156" s="56">
        <f t="shared" si="1"/>
        <v>0</v>
      </c>
      <c r="H156" s="5"/>
      <c r="I156" s="5"/>
      <c r="J156" s="5"/>
      <c r="K156" s="5"/>
      <c r="L156" s="5"/>
      <c r="M156" s="5"/>
      <c r="N156" s="5"/>
      <c r="O156" s="5"/>
    </row>
    <row r="157" ht="24.75" customHeight="1">
      <c r="A157" s="5"/>
      <c r="B157" s="48" t="s">
        <v>172</v>
      </c>
      <c r="C157" s="48" t="s">
        <v>19</v>
      </c>
      <c r="D157" s="59">
        <v>2038.0</v>
      </c>
      <c r="E157" s="60"/>
      <c r="F157" s="60"/>
      <c r="G157" s="51">
        <f t="shared" si="1"/>
        <v>0</v>
      </c>
      <c r="H157" s="5"/>
      <c r="I157" s="5"/>
      <c r="J157" s="5"/>
      <c r="K157" s="5"/>
      <c r="L157" s="5"/>
      <c r="M157" s="5"/>
      <c r="N157" s="5"/>
      <c r="O157" s="5"/>
    </row>
    <row r="158" ht="24.75" customHeight="1">
      <c r="A158" s="5"/>
      <c r="B158" s="53" t="s">
        <v>173</v>
      </c>
      <c r="C158" s="53" t="s">
        <v>21</v>
      </c>
      <c r="D158" s="61">
        <v>2038.0</v>
      </c>
      <c r="E158" s="62"/>
      <c r="F158" s="62"/>
      <c r="G158" s="56">
        <f t="shared" si="1"/>
        <v>0</v>
      </c>
      <c r="H158" s="5"/>
      <c r="I158" s="5"/>
      <c r="J158" s="5"/>
      <c r="K158" s="5"/>
      <c r="L158" s="5"/>
      <c r="M158" s="5"/>
      <c r="N158" s="5"/>
      <c r="O158" s="5"/>
    </row>
    <row r="159" ht="24.75" customHeight="1">
      <c r="A159" s="5"/>
      <c r="B159" s="48" t="s">
        <v>174</v>
      </c>
      <c r="C159" s="48" t="s">
        <v>3</v>
      </c>
      <c r="D159" s="59">
        <v>2039.0</v>
      </c>
      <c r="E159" s="60"/>
      <c r="F159" s="60"/>
      <c r="G159" s="51">
        <f t="shared" si="1"/>
        <v>0</v>
      </c>
      <c r="H159" s="5"/>
      <c r="I159" s="5"/>
      <c r="J159" s="5"/>
      <c r="K159" s="5"/>
      <c r="L159" s="5"/>
      <c r="M159" s="5"/>
      <c r="N159" s="5"/>
      <c r="O159" s="5"/>
    </row>
    <row r="160" ht="24.75" customHeight="1">
      <c r="A160" s="5"/>
      <c r="B160" s="53" t="s">
        <v>175</v>
      </c>
      <c r="C160" s="53" t="s">
        <v>17</v>
      </c>
      <c r="D160" s="61">
        <v>2039.0</v>
      </c>
      <c r="E160" s="62"/>
      <c r="F160" s="62"/>
      <c r="G160" s="56">
        <f t="shared" si="1"/>
        <v>0</v>
      </c>
      <c r="H160" s="5"/>
      <c r="I160" s="5"/>
      <c r="J160" s="5"/>
      <c r="K160" s="5"/>
      <c r="L160" s="5"/>
      <c r="M160" s="5"/>
      <c r="N160" s="5"/>
      <c r="O160" s="5"/>
    </row>
    <row r="161" ht="24.75" customHeight="1">
      <c r="A161" s="5"/>
      <c r="B161" s="48" t="s">
        <v>176</v>
      </c>
      <c r="C161" s="48" t="s">
        <v>19</v>
      </c>
      <c r="D161" s="59">
        <v>2039.0</v>
      </c>
      <c r="E161" s="60"/>
      <c r="F161" s="60"/>
      <c r="G161" s="51">
        <f t="shared" si="1"/>
        <v>0</v>
      </c>
      <c r="H161" s="5"/>
      <c r="I161" s="5"/>
      <c r="J161" s="5"/>
      <c r="K161" s="5"/>
      <c r="L161" s="5"/>
      <c r="M161" s="5"/>
      <c r="N161" s="5"/>
      <c r="O161" s="5"/>
    </row>
    <row r="162" ht="24.75" customHeight="1">
      <c r="A162" s="5"/>
      <c r="B162" s="53" t="s">
        <v>177</v>
      </c>
      <c r="C162" s="53" t="s">
        <v>21</v>
      </c>
      <c r="D162" s="61">
        <v>2039.0</v>
      </c>
      <c r="E162" s="62"/>
      <c r="F162" s="62"/>
      <c r="G162" s="56">
        <f t="shared" si="1"/>
        <v>0</v>
      </c>
      <c r="H162" s="5"/>
      <c r="I162" s="5"/>
      <c r="J162" s="5"/>
      <c r="K162" s="5"/>
      <c r="L162" s="5"/>
      <c r="M162" s="5"/>
      <c r="N162" s="5"/>
      <c r="O162" s="5"/>
    </row>
    <row r="163" ht="24.75" customHeight="1">
      <c r="A163" s="5"/>
      <c r="B163" s="48" t="s">
        <v>178</v>
      </c>
      <c r="C163" s="48" t="s">
        <v>3</v>
      </c>
      <c r="D163" s="59">
        <v>2040.0</v>
      </c>
      <c r="E163" s="60"/>
      <c r="F163" s="60"/>
      <c r="G163" s="51">
        <f t="shared" si="1"/>
        <v>0</v>
      </c>
      <c r="H163" s="5"/>
      <c r="I163" s="5"/>
      <c r="J163" s="5"/>
      <c r="K163" s="5"/>
      <c r="L163" s="5"/>
      <c r="M163" s="5"/>
      <c r="N163" s="5"/>
      <c r="O163" s="5"/>
    </row>
    <row r="164" ht="24.75" customHeight="1">
      <c r="A164" s="5"/>
      <c r="B164" s="53" t="s">
        <v>179</v>
      </c>
      <c r="C164" s="53" t="s">
        <v>17</v>
      </c>
      <c r="D164" s="61">
        <v>2040.0</v>
      </c>
      <c r="E164" s="62"/>
      <c r="F164" s="62"/>
      <c r="G164" s="56">
        <f t="shared" si="1"/>
        <v>0</v>
      </c>
      <c r="H164" s="5"/>
      <c r="I164" s="5"/>
      <c r="J164" s="5"/>
      <c r="K164" s="5"/>
      <c r="L164" s="5"/>
      <c r="M164" s="5"/>
      <c r="N164" s="5"/>
      <c r="O164" s="5"/>
    </row>
    <row r="165" ht="24.75" customHeight="1">
      <c r="A165" s="5"/>
      <c r="B165" s="48" t="s">
        <v>180</v>
      </c>
      <c r="C165" s="48" t="s">
        <v>19</v>
      </c>
      <c r="D165" s="59">
        <v>2040.0</v>
      </c>
      <c r="E165" s="60"/>
      <c r="F165" s="60"/>
      <c r="G165" s="51">
        <f t="shared" si="1"/>
        <v>0</v>
      </c>
      <c r="H165" s="5"/>
      <c r="I165" s="5"/>
      <c r="J165" s="5"/>
      <c r="K165" s="5"/>
      <c r="L165" s="5"/>
      <c r="M165" s="5"/>
      <c r="N165" s="5"/>
      <c r="O165" s="5"/>
    </row>
    <row r="166" ht="24.75" customHeight="1">
      <c r="A166" s="5"/>
      <c r="B166" s="53" t="s">
        <v>181</v>
      </c>
      <c r="C166" s="53" t="s">
        <v>21</v>
      </c>
      <c r="D166" s="61">
        <v>2040.0</v>
      </c>
      <c r="E166" s="62"/>
      <c r="F166" s="62"/>
      <c r="G166" s="56">
        <f t="shared" si="1"/>
        <v>0</v>
      </c>
      <c r="H166" s="5"/>
      <c r="I166" s="5"/>
      <c r="J166" s="5"/>
      <c r="K166" s="5"/>
      <c r="L166" s="5"/>
      <c r="M166" s="5"/>
      <c r="N166" s="5"/>
      <c r="O166" s="5"/>
    </row>
    <row r="167" ht="24.75" customHeight="1">
      <c r="A167" s="5"/>
      <c r="B167" s="48" t="s">
        <v>182</v>
      </c>
      <c r="C167" s="48" t="s">
        <v>3</v>
      </c>
      <c r="D167" s="59">
        <v>2041.0</v>
      </c>
      <c r="E167" s="60"/>
      <c r="F167" s="60"/>
      <c r="G167" s="51">
        <f t="shared" si="1"/>
        <v>0</v>
      </c>
      <c r="H167" s="5"/>
      <c r="I167" s="5"/>
      <c r="J167" s="5"/>
      <c r="K167" s="5"/>
      <c r="L167" s="5"/>
      <c r="M167" s="5"/>
      <c r="N167" s="5"/>
      <c r="O167" s="5"/>
    </row>
    <row r="168" ht="24.75" customHeight="1">
      <c r="A168" s="5"/>
      <c r="B168" s="53" t="s">
        <v>183</v>
      </c>
      <c r="C168" s="53" t="s">
        <v>17</v>
      </c>
      <c r="D168" s="61">
        <v>2041.0</v>
      </c>
      <c r="E168" s="62"/>
      <c r="F168" s="62"/>
      <c r="G168" s="56">
        <f t="shared" si="1"/>
        <v>0</v>
      </c>
      <c r="H168" s="5"/>
      <c r="I168" s="5"/>
      <c r="J168" s="5"/>
      <c r="K168" s="5"/>
      <c r="L168" s="5"/>
      <c r="M168" s="5"/>
      <c r="N168" s="5"/>
      <c r="O168" s="5"/>
    </row>
    <row r="169" ht="24.75" customHeight="1">
      <c r="A169" s="5"/>
      <c r="B169" s="48" t="s">
        <v>184</v>
      </c>
      <c r="C169" s="48" t="s">
        <v>19</v>
      </c>
      <c r="D169" s="59">
        <v>2041.0</v>
      </c>
      <c r="E169" s="60"/>
      <c r="F169" s="60"/>
      <c r="G169" s="51">
        <f t="shared" si="1"/>
        <v>0</v>
      </c>
      <c r="H169" s="5"/>
      <c r="I169" s="5"/>
      <c r="J169" s="5"/>
      <c r="K169" s="5"/>
      <c r="L169" s="5"/>
      <c r="M169" s="5"/>
      <c r="N169" s="5"/>
      <c r="O169" s="5"/>
    </row>
    <row r="170" ht="24.75" customHeight="1">
      <c r="A170" s="5"/>
      <c r="B170" s="53" t="s">
        <v>185</v>
      </c>
      <c r="C170" s="53" t="s">
        <v>21</v>
      </c>
      <c r="D170" s="61">
        <v>2041.0</v>
      </c>
      <c r="E170" s="62"/>
      <c r="F170" s="62"/>
      <c r="G170" s="56">
        <f t="shared" si="1"/>
        <v>0</v>
      </c>
      <c r="H170" s="5"/>
      <c r="I170" s="5"/>
      <c r="J170" s="5"/>
      <c r="K170" s="5"/>
      <c r="L170" s="5"/>
      <c r="M170" s="5"/>
      <c r="N170" s="5"/>
      <c r="O170" s="5"/>
    </row>
    <row r="171" ht="24.75" customHeight="1">
      <c r="A171" s="5"/>
      <c r="B171" s="48" t="s">
        <v>186</v>
      </c>
      <c r="C171" s="48" t="s">
        <v>3</v>
      </c>
      <c r="D171" s="59">
        <v>2042.0</v>
      </c>
      <c r="E171" s="60"/>
      <c r="F171" s="60"/>
      <c r="G171" s="51">
        <f t="shared" si="1"/>
        <v>0</v>
      </c>
      <c r="H171" s="5"/>
      <c r="I171" s="5"/>
      <c r="J171" s="5"/>
      <c r="K171" s="5"/>
      <c r="L171" s="5"/>
      <c r="M171" s="5"/>
      <c r="N171" s="5"/>
      <c r="O171" s="5"/>
    </row>
    <row r="172" ht="24.75" customHeight="1">
      <c r="A172" s="5"/>
      <c r="B172" s="53" t="s">
        <v>187</v>
      </c>
      <c r="C172" s="53" t="s">
        <v>17</v>
      </c>
      <c r="D172" s="61">
        <v>2042.0</v>
      </c>
      <c r="E172" s="62"/>
      <c r="F172" s="62"/>
      <c r="G172" s="56">
        <f t="shared" si="1"/>
        <v>0</v>
      </c>
      <c r="H172" s="5"/>
      <c r="I172" s="5"/>
      <c r="J172" s="5"/>
      <c r="K172" s="5"/>
      <c r="L172" s="5"/>
      <c r="M172" s="5"/>
      <c r="N172" s="5"/>
      <c r="O172" s="5"/>
    </row>
    <row r="173" ht="24.75" customHeight="1">
      <c r="A173" s="5"/>
      <c r="B173" s="48" t="s">
        <v>188</v>
      </c>
      <c r="C173" s="48" t="s">
        <v>19</v>
      </c>
      <c r="D173" s="59">
        <v>2042.0</v>
      </c>
      <c r="E173" s="60"/>
      <c r="F173" s="60"/>
      <c r="G173" s="51">
        <f t="shared" si="1"/>
        <v>0</v>
      </c>
      <c r="H173" s="5"/>
      <c r="I173" s="5"/>
      <c r="J173" s="5"/>
      <c r="K173" s="5"/>
      <c r="L173" s="5"/>
      <c r="M173" s="5"/>
      <c r="N173" s="5"/>
      <c r="O173" s="5"/>
    </row>
    <row r="174" ht="24.75" customHeight="1">
      <c r="A174" s="5"/>
      <c r="B174" s="53" t="s">
        <v>189</v>
      </c>
      <c r="C174" s="53" t="s">
        <v>21</v>
      </c>
      <c r="D174" s="61">
        <v>2042.0</v>
      </c>
      <c r="E174" s="62"/>
      <c r="F174" s="62"/>
      <c r="G174" s="56">
        <f t="shared" si="1"/>
        <v>0</v>
      </c>
      <c r="H174" s="5"/>
      <c r="I174" s="5"/>
      <c r="J174" s="5"/>
      <c r="K174" s="5"/>
      <c r="L174" s="5"/>
      <c r="M174" s="5"/>
      <c r="N174" s="5"/>
      <c r="O174" s="5"/>
    </row>
    <row r="175" ht="24.75" customHeight="1">
      <c r="A175" s="5"/>
      <c r="B175" s="48" t="s">
        <v>190</v>
      </c>
      <c r="C175" s="48" t="s">
        <v>3</v>
      </c>
      <c r="D175" s="59">
        <v>2043.0</v>
      </c>
      <c r="E175" s="60"/>
      <c r="F175" s="60"/>
      <c r="G175" s="51">
        <f t="shared" si="1"/>
        <v>0</v>
      </c>
      <c r="H175" s="5"/>
      <c r="I175" s="5"/>
      <c r="J175" s="5"/>
      <c r="K175" s="5"/>
      <c r="L175" s="5"/>
      <c r="M175" s="5"/>
      <c r="N175" s="5"/>
      <c r="O175" s="5"/>
    </row>
    <row r="176" ht="24.75" customHeight="1">
      <c r="A176" s="5"/>
      <c r="B176" s="53" t="s">
        <v>191</v>
      </c>
      <c r="C176" s="53" t="s">
        <v>17</v>
      </c>
      <c r="D176" s="61">
        <v>2043.0</v>
      </c>
      <c r="E176" s="62"/>
      <c r="F176" s="62"/>
      <c r="G176" s="56">
        <f t="shared" si="1"/>
        <v>0</v>
      </c>
      <c r="H176" s="5"/>
      <c r="I176" s="5"/>
      <c r="J176" s="5"/>
      <c r="K176" s="5"/>
      <c r="L176" s="5"/>
      <c r="M176" s="5"/>
      <c r="N176" s="5"/>
      <c r="O176" s="5"/>
    </row>
    <row r="177" ht="24.75" customHeight="1">
      <c r="A177" s="5"/>
      <c r="B177" s="48" t="s">
        <v>192</v>
      </c>
      <c r="C177" s="48" t="s">
        <v>19</v>
      </c>
      <c r="D177" s="59">
        <v>2043.0</v>
      </c>
      <c r="E177" s="60"/>
      <c r="F177" s="60"/>
      <c r="G177" s="51">
        <f t="shared" si="1"/>
        <v>0</v>
      </c>
      <c r="H177" s="5"/>
      <c r="I177" s="5"/>
      <c r="J177" s="5"/>
      <c r="K177" s="5"/>
      <c r="L177" s="5"/>
      <c r="M177" s="5"/>
      <c r="N177" s="5"/>
      <c r="O177" s="5"/>
    </row>
    <row r="178" ht="24.75" customHeight="1">
      <c r="A178" s="5"/>
      <c r="B178" s="53" t="s">
        <v>193</v>
      </c>
      <c r="C178" s="53" t="s">
        <v>21</v>
      </c>
      <c r="D178" s="61">
        <v>2043.0</v>
      </c>
      <c r="E178" s="62"/>
      <c r="F178" s="62"/>
      <c r="G178" s="56">
        <f t="shared" si="1"/>
        <v>0</v>
      </c>
      <c r="H178" s="5"/>
      <c r="I178" s="5"/>
      <c r="J178" s="5"/>
      <c r="K178" s="5"/>
      <c r="L178" s="5"/>
      <c r="M178" s="5"/>
      <c r="N178" s="5"/>
      <c r="O178" s="5"/>
    </row>
    <row r="179" ht="24.75" customHeight="1">
      <c r="A179" s="5"/>
      <c r="B179" s="48" t="s">
        <v>194</v>
      </c>
      <c r="C179" s="48" t="s">
        <v>3</v>
      </c>
      <c r="D179" s="59">
        <v>2044.0</v>
      </c>
      <c r="E179" s="60"/>
      <c r="F179" s="60"/>
      <c r="G179" s="51">
        <f t="shared" si="1"/>
        <v>0</v>
      </c>
      <c r="H179" s="5"/>
      <c r="I179" s="5"/>
      <c r="J179" s="5"/>
      <c r="K179" s="5"/>
      <c r="L179" s="5"/>
      <c r="M179" s="5"/>
      <c r="N179" s="5"/>
      <c r="O179" s="5"/>
    </row>
    <row r="180" ht="24.75" customHeight="1">
      <c r="A180" s="5"/>
      <c r="B180" s="53" t="s">
        <v>195</v>
      </c>
      <c r="C180" s="53" t="s">
        <v>17</v>
      </c>
      <c r="D180" s="61">
        <v>2044.0</v>
      </c>
      <c r="E180" s="62"/>
      <c r="F180" s="62"/>
      <c r="G180" s="56">
        <f t="shared" si="1"/>
        <v>0</v>
      </c>
      <c r="H180" s="5"/>
      <c r="I180" s="5"/>
      <c r="J180" s="5"/>
      <c r="K180" s="5"/>
      <c r="L180" s="5"/>
      <c r="M180" s="5"/>
      <c r="N180" s="5"/>
      <c r="O180" s="5"/>
    </row>
    <row r="181" ht="24.75" customHeight="1">
      <c r="A181" s="5"/>
      <c r="B181" s="48" t="s">
        <v>196</v>
      </c>
      <c r="C181" s="48" t="s">
        <v>19</v>
      </c>
      <c r="D181" s="59">
        <v>2044.0</v>
      </c>
      <c r="E181" s="60"/>
      <c r="F181" s="60"/>
      <c r="G181" s="51">
        <f t="shared" si="1"/>
        <v>0</v>
      </c>
      <c r="H181" s="5"/>
      <c r="I181" s="5"/>
      <c r="J181" s="5"/>
      <c r="K181" s="5"/>
      <c r="L181" s="5"/>
      <c r="M181" s="5"/>
      <c r="N181" s="5"/>
      <c r="O181" s="5"/>
    </row>
    <row r="182" ht="24.75" customHeight="1">
      <c r="A182" s="5"/>
      <c r="B182" s="53" t="s">
        <v>197</v>
      </c>
      <c r="C182" s="53" t="s">
        <v>21</v>
      </c>
      <c r="D182" s="61">
        <v>2044.0</v>
      </c>
      <c r="E182" s="62"/>
      <c r="F182" s="62"/>
      <c r="G182" s="56">
        <f t="shared" si="1"/>
        <v>0</v>
      </c>
      <c r="H182" s="5"/>
      <c r="I182" s="5"/>
      <c r="J182" s="5"/>
      <c r="K182" s="5"/>
      <c r="L182" s="5"/>
      <c r="M182" s="5"/>
      <c r="N182" s="5"/>
      <c r="O182" s="5"/>
    </row>
    <row r="183" ht="24.75" customHeight="1">
      <c r="A183" s="5"/>
      <c r="B183" s="48" t="s">
        <v>198</v>
      </c>
      <c r="C183" s="48" t="s">
        <v>3</v>
      </c>
      <c r="D183" s="59">
        <v>2045.0</v>
      </c>
      <c r="E183" s="60"/>
      <c r="F183" s="60"/>
      <c r="G183" s="51">
        <f t="shared" si="1"/>
        <v>0</v>
      </c>
      <c r="H183" s="5"/>
      <c r="I183" s="5"/>
      <c r="J183" s="5"/>
      <c r="K183" s="5"/>
      <c r="L183" s="5"/>
      <c r="M183" s="5"/>
      <c r="N183" s="5"/>
      <c r="O183" s="5"/>
    </row>
    <row r="184" ht="24.75" customHeight="1">
      <c r="A184" s="5"/>
      <c r="B184" s="53" t="s">
        <v>199</v>
      </c>
      <c r="C184" s="53" t="s">
        <v>17</v>
      </c>
      <c r="D184" s="61">
        <v>2045.0</v>
      </c>
      <c r="E184" s="62"/>
      <c r="F184" s="62"/>
      <c r="G184" s="56">
        <f t="shared" si="1"/>
        <v>0</v>
      </c>
      <c r="H184" s="5"/>
      <c r="I184" s="5"/>
      <c r="J184" s="5"/>
      <c r="K184" s="5"/>
      <c r="L184" s="5"/>
      <c r="M184" s="5"/>
      <c r="N184" s="5"/>
      <c r="O184" s="5"/>
    </row>
    <row r="185" ht="24.75" customHeight="1">
      <c r="A185" s="5"/>
      <c r="B185" s="48" t="s">
        <v>200</v>
      </c>
      <c r="C185" s="48" t="s">
        <v>19</v>
      </c>
      <c r="D185" s="59">
        <v>2045.0</v>
      </c>
      <c r="E185" s="60"/>
      <c r="F185" s="60"/>
      <c r="G185" s="51">
        <f t="shared" si="1"/>
        <v>0</v>
      </c>
      <c r="H185" s="5"/>
      <c r="I185" s="5"/>
      <c r="J185" s="5"/>
      <c r="K185" s="5"/>
      <c r="L185" s="5"/>
      <c r="M185" s="5"/>
      <c r="N185" s="5"/>
      <c r="O185" s="5"/>
    </row>
    <row r="186" ht="24.75" customHeight="1">
      <c r="A186" s="5"/>
      <c r="B186" s="53" t="s">
        <v>201</v>
      </c>
      <c r="C186" s="53" t="s">
        <v>21</v>
      </c>
      <c r="D186" s="61">
        <v>2045.0</v>
      </c>
      <c r="E186" s="62"/>
      <c r="F186" s="62"/>
      <c r="G186" s="56">
        <f t="shared" si="1"/>
        <v>0</v>
      </c>
      <c r="H186" s="5"/>
      <c r="I186" s="5"/>
      <c r="J186" s="5"/>
      <c r="K186" s="5"/>
      <c r="L186" s="5"/>
      <c r="M186" s="5"/>
      <c r="N186" s="5"/>
      <c r="O186" s="5"/>
    </row>
    <row r="187" ht="24.75" customHeight="1">
      <c r="A187" s="5"/>
      <c r="B187" s="48" t="s">
        <v>202</v>
      </c>
      <c r="C187" s="48" t="s">
        <v>3</v>
      </c>
      <c r="D187" s="59">
        <v>2046.0</v>
      </c>
      <c r="E187" s="60"/>
      <c r="F187" s="60"/>
      <c r="G187" s="51">
        <f t="shared" si="1"/>
        <v>0</v>
      </c>
      <c r="H187" s="5"/>
      <c r="I187" s="5"/>
      <c r="J187" s="5"/>
      <c r="K187" s="5"/>
      <c r="L187" s="5"/>
      <c r="M187" s="5"/>
      <c r="N187" s="5"/>
      <c r="O187" s="5"/>
    </row>
    <row r="188" ht="24.75" customHeight="1">
      <c r="A188" s="5"/>
      <c r="B188" s="53" t="s">
        <v>203</v>
      </c>
      <c r="C188" s="53" t="s">
        <v>17</v>
      </c>
      <c r="D188" s="61">
        <v>2046.0</v>
      </c>
      <c r="E188" s="62"/>
      <c r="F188" s="62"/>
      <c r="G188" s="56">
        <f t="shared" si="1"/>
        <v>0</v>
      </c>
      <c r="H188" s="5"/>
      <c r="I188" s="5"/>
      <c r="J188" s="5"/>
      <c r="K188" s="5"/>
      <c r="L188" s="5"/>
      <c r="M188" s="5"/>
      <c r="N188" s="5"/>
      <c r="O188" s="5"/>
    </row>
    <row r="189" ht="24.75" customHeight="1">
      <c r="A189" s="5"/>
      <c r="B189" s="48" t="s">
        <v>204</v>
      </c>
      <c r="C189" s="48" t="s">
        <v>19</v>
      </c>
      <c r="D189" s="59">
        <v>2046.0</v>
      </c>
      <c r="E189" s="60"/>
      <c r="F189" s="60"/>
      <c r="G189" s="51">
        <f t="shared" si="1"/>
        <v>0</v>
      </c>
      <c r="H189" s="5"/>
      <c r="I189" s="5"/>
      <c r="J189" s="5"/>
      <c r="K189" s="5"/>
      <c r="L189" s="5"/>
      <c r="M189" s="5"/>
      <c r="N189" s="5"/>
      <c r="O189" s="5"/>
    </row>
    <row r="190" ht="24.75" customHeight="1">
      <c r="A190" s="5"/>
      <c r="B190" s="53" t="s">
        <v>205</v>
      </c>
      <c r="C190" s="53" t="s">
        <v>21</v>
      </c>
      <c r="D190" s="61">
        <v>2046.0</v>
      </c>
      <c r="E190" s="62"/>
      <c r="F190" s="62"/>
      <c r="G190" s="56">
        <f t="shared" si="1"/>
        <v>0</v>
      </c>
      <c r="H190" s="5"/>
      <c r="I190" s="5"/>
      <c r="J190" s="5"/>
      <c r="K190" s="5"/>
      <c r="L190" s="5"/>
      <c r="M190" s="5"/>
      <c r="N190" s="5"/>
      <c r="O190" s="5"/>
    </row>
    <row r="191" ht="24.75" customHeight="1">
      <c r="A191" s="5"/>
      <c r="B191" s="48" t="s">
        <v>206</v>
      </c>
      <c r="C191" s="48" t="s">
        <v>3</v>
      </c>
      <c r="D191" s="59">
        <v>2047.0</v>
      </c>
      <c r="E191" s="60"/>
      <c r="F191" s="60"/>
      <c r="G191" s="51">
        <f t="shared" si="1"/>
        <v>0</v>
      </c>
      <c r="H191" s="5"/>
      <c r="I191" s="5"/>
      <c r="J191" s="5"/>
      <c r="K191" s="5"/>
      <c r="L191" s="5"/>
      <c r="M191" s="5"/>
      <c r="N191" s="5"/>
      <c r="O191" s="5"/>
    </row>
    <row r="192" ht="24.75" customHeight="1">
      <c r="A192" s="5"/>
      <c r="B192" s="53" t="s">
        <v>207</v>
      </c>
      <c r="C192" s="53" t="s">
        <v>17</v>
      </c>
      <c r="D192" s="61">
        <v>2047.0</v>
      </c>
      <c r="E192" s="62"/>
      <c r="F192" s="62"/>
      <c r="G192" s="56">
        <f t="shared" si="1"/>
        <v>0</v>
      </c>
      <c r="H192" s="5"/>
      <c r="I192" s="5"/>
      <c r="J192" s="5"/>
      <c r="K192" s="5"/>
      <c r="L192" s="5"/>
      <c r="M192" s="5"/>
      <c r="N192" s="5"/>
      <c r="O192" s="5"/>
    </row>
    <row r="193" ht="24.75" customHeight="1">
      <c r="A193" s="5"/>
      <c r="B193" s="48" t="s">
        <v>208</v>
      </c>
      <c r="C193" s="48" t="s">
        <v>19</v>
      </c>
      <c r="D193" s="59">
        <v>2047.0</v>
      </c>
      <c r="E193" s="60"/>
      <c r="F193" s="60"/>
      <c r="G193" s="51">
        <f t="shared" si="1"/>
        <v>0</v>
      </c>
      <c r="H193" s="5"/>
      <c r="I193" s="5"/>
      <c r="J193" s="5"/>
      <c r="K193" s="5"/>
      <c r="L193" s="5"/>
      <c r="M193" s="5"/>
      <c r="N193" s="5"/>
      <c r="O193" s="5"/>
    </row>
    <row r="194" ht="24.75" customHeight="1">
      <c r="A194" s="5"/>
      <c r="B194" s="53" t="s">
        <v>209</v>
      </c>
      <c r="C194" s="53" t="s">
        <v>21</v>
      </c>
      <c r="D194" s="61">
        <v>2047.0</v>
      </c>
      <c r="E194" s="62"/>
      <c r="F194" s="62"/>
      <c r="G194" s="56">
        <f t="shared" si="1"/>
        <v>0</v>
      </c>
      <c r="H194" s="5"/>
      <c r="I194" s="5"/>
      <c r="J194" s="5"/>
      <c r="K194" s="5"/>
      <c r="L194" s="5"/>
      <c r="M194" s="5"/>
      <c r="N194" s="5"/>
      <c r="O194" s="5"/>
    </row>
    <row r="195" ht="24.75" customHeight="1">
      <c r="A195" s="5"/>
      <c r="B195" s="48" t="s">
        <v>210</v>
      </c>
      <c r="C195" s="48" t="s">
        <v>3</v>
      </c>
      <c r="D195" s="59">
        <v>2048.0</v>
      </c>
      <c r="E195" s="60"/>
      <c r="F195" s="60"/>
      <c r="G195" s="51">
        <f t="shared" si="1"/>
        <v>0</v>
      </c>
      <c r="H195" s="5"/>
      <c r="I195" s="5"/>
      <c r="J195" s="5"/>
      <c r="K195" s="5"/>
      <c r="L195" s="5"/>
      <c r="M195" s="5"/>
      <c r="N195" s="5"/>
      <c r="O195" s="5"/>
    </row>
    <row r="196" ht="24.75" customHeight="1">
      <c r="A196" s="5"/>
      <c r="B196" s="53" t="s">
        <v>211</v>
      </c>
      <c r="C196" s="53" t="s">
        <v>17</v>
      </c>
      <c r="D196" s="61">
        <v>2048.0</v>
      </c>
      <c r="E196" s="62"/>
      <c r="F196" s="62"/>
      <c r="G196" s="56">
        <f t="shared" si="1"/>
        <v>0</v>
      </c>
      <c r="H196" s="5"/>
      <c r="I196" s="5"/>
      <c r="J196" s="5"/>
      <c r="K196" s="5"/>
      <c r="L196" s="5"/>
      <c r="M196" s="5"/>
      <c r="N196" s="5"/>
      <c r="O196" s="5"/>
    </row>
    <row r="197" ht="24.75" customHeight="1">
      <c r="A197" s="5"/>
      <c r="B197" s="48" t="s">
        <v>212</v>
      </c>
      <c r="C197" s="48" t="s">
        <v>19</v>
      </c>
      <c r="D197" s="59">
        <v>2048.0</v>
      </c>
      <c r="E197" s="60"/>
      <c r="F197" s="60"/>
      <c r="G197" s="51">
        <f t="shared" si="1"/>
        <v>0</v>
      </c>
      <c r="H197" s="5"/>
      <c r="I197" s="5"/>
      <c r="J197" s="5"/>
      <c r="K197" s="5"/>
      <c r="L197" s="5"/>
      <c r="M197" s="5"/>
      <c r="N197" s="5"/>
      <c r="O197" s="5"/>
    </row>
    <row r="198" ht="24.75" customHeight="1">
      <c r="A198" s="5"/>
      <c r="B198" s="53" t="s">
        <v>213</v>
      </c>
      <c r="C198" s="53" t="s">
        <v>21</v>
      </c>
      <c r="D198" s="61">
        <v>2048.0</v>
      </c>
      <c r="E198" s="62"/>
      <c r="F198" s="62"/>
      <c r="G198" s="56">
        <f t="shared" si="1"/>
        <v>0</v>
      </c>
      <c r="H198" s="5"/>
      <c r="I198" s="5"/>
      <c r="J198" s="5"/>
      <c r="K198" s="5"/>
      <c r="L198" s="5"/>
      <c r="M198" s="5"/>
      <c r="N198" s="5"/>
      <c r="O198" s="5"/>
    </row>
    <row r="199" ht="24.75" customHeight="1">
      <c r="A199" s="5"/>
      <c r="B199" s="48" t="s">
        <v>214</v>
      </c>
      <c r="C199" s="48" t="s">
        <v>3</v>
      </c>
      <c r="D199" s="59">
        <v>2049.0</v>
      </c>
      <c r="E199" s="60"/>
      <c r="F199" s="60"/>
      <c r="G199" s="51">
        <f t="shared" si="1"/>
        <v>0</v>
      </c>
      <c r="H199" s="5"/>
      <c r="I199" s="5"/>
      <c r="J199" s="5"/>
      <c r="K199" s="5"/>
      <c r="L199" s="5"/>
      <c r="M199" s="5"/>
      <c r="N199" s="5"/>
      <c r="O199" s="5"/>
    </row>
    <row r="200" ht="24.75" customHeight="1">
      <c r="A200" s="5"/>
      <c r="B200" s="53" t="s">
        <v>215</v>
      </c>
      <c r="C200" s="53" t="s">
        <v>17</v>
      </c>
      <c r="D200" s="61">
        <v>2049.0</v>
      </c>
      <c r="E200" s="62"/>
      <c r="F200" s="62"/>
      <c r="G200" s="56">
        <f t="shared" si="1"/>
        <v>0</v>
      </c>
      <c r="H200" s="5"/>
      <c r="I200" s="5"/>
      <c r="J200" s="5"/>
      <c r="K200" s="5"/>
      <c r="L200" s="5"/>
      <c r="M200" s="5"/>
      <c r="N200" s="5"/>
      <c r="O200" s="5"/>
    </row>
    <row r="201" ht="24.75" customHeight="1">
      <c r="A201" s="5"/>
      <c r="B201" s="48" t="s">
        <v>216</v>
      </c>
      <c r="C201" s="48" t="s">
        <v>19</v>
      </c>
      <c r="D201" s="59">
        <v>2049.0</v>
      </c>
      <c r="E201" s="60"/>
      <c r="F201" s="60"/>
      <c r="G201" s="51">
        <f t="shared" si="1"/>
        <v>0</v>
      </c>
      <c r="H201" s="5"/>
      <c r="I201" s="5"/>
      <c r="J201" s="5"/>
      <c r="K201" s="5"/>
      <c r="L201" s="5"/>
      <c r="M201" s="5"/>
      <c r="N201" s="5"/>
      <c r="O201" s="5"/>
    </row>
    <row r="202" ht="24.75" customHeight="1">
      <c r="A202" s="5"/>
      <c r="B202" s="53" t="s">
        <v>217</v>
      </c>
      <c r="C202" s="53" t="s">
        <v>21</v>
      </c>
      <c r="D202" s="61">
        <v>2049.0</v>
      </c>
      <c r="E202" s="62"/>
      <c r="F202" s="62"/>
      <c r="G202" s="56">
        <f t="shared" si="1"/>
        <v>0</v>
      </c>
      <c r="H202" s="5"/>
      <c r="I202" s="5"/>
      <c r="J202" s="5"/>
      <c r="K202" s="5"/>
      <c r="L202" s="5"/>
      <c r="M202" s="5"/>
      <c r="N202" s="5"/>
      <c r="O202" s="5"/>
    </row>
    <row r="203" ht="24.75" customHeight="1">
      <c r="A203" s="5"/>
      <c r="B203" s="48" t="s">
        <v>218</v>
      </c>
      <c r="C203" s="48" t="s">
        <v>3</v>
      </c>
      <c r="D203" s="59">
        <v>2050.0</v>
      </c>
      <c r="E203" s="60"/>
      <c r="F203" s="60"/>
      <c r="G203" s="51">
        <f t="shared" si="1"/>
        <v>0</v>
      </c>
      <c r="H203" s="5"/>
      <c r="I203" s="5"/>
      <c r="J203" s="5"/>
      <c r="K203" s="5"/>
      <c r="L203" s="5"/>
      <c r="M203" s="5"/>
      <c r="N203" s="5"/>
      <c r="O203" s="5"/>
    </row>
    <row r="204" ht="24.75" customHeight="1">
      <c r="A204" s="5"/>
      <c r="B204" s="53" t="s">
        <v>219</v>
      </c>
      <c r="C204" s="53" t="s">
        <v>17</v>
      </c>
      <c r="D204" s="61">
        <v>2050.0</v>
      </c>
      <c r="E204" s="62"/>
      <c r="F204" s="62"/>
      <c r="G204" s="56">
        <f t="shared" si="1"/>
        <v>0</v>
      </c>
      <c r="H204" s="5"/>
      <c r="I204" s="5"/>
      <c r="J204" s="5"/>
      <c r="K204" s="5"/>
      <c r="L204" s="5"/>
      <c r="M204" s="5"/>
      <c r="N204" s="5"/>
      <c r="O204" s="5"/>
    </row>
    <row r="205" ht="24.75" customHeight="1">
      <c r="A205" s="5"/>
      <c r="B205" s="48" t="s">
        <v>220</v>
      </c>
      <c r="C205" s="48" t="s">
        <v>19</v>
      </c>
      <c r="D205" s="59">
        <v>2050.0</v>
      </c>
      <c r="E205" s="60"/>
      <c r="F205" s="60"/>
      <c r="G205" s="51">
        <f t="shared" si="1"/>
        <v>0</v>
      </c>
      <c r="H205" s="5"/>
      <c r="I205" s="5"/>
      <c r="J205" s="5"/>
      <c r="K205" s="5"/>
      <c r="L205" s="5"/>
      <c r="M205" s="5"/>
      <c r="N205" s="5"/>
      <c r="O205" s="5"/>
    </row>
    <row r="206" ht="24.75" customHeight="1">
      <c r="A206" s="5"/>
      <c r="B206" s="53" t="s">
        <v>221</v>
      </c>
      <c r="C206" s="53" t="s">
        <v>21</v>
      </c>
      <c r="D206" s="61">
        <v>2050.0</v>
      </c>
      <c r="E206" s="62"/>
      <c r="F206" s="62"/>
      <c r="G206" s="56">
        <f t="shared" si="1"/>
        <v>0</v>
      </c>
      <c r="H206" s="5"/>
      <c r="I206" s="5"/>
      <c r="J206" s="5"/>
      <c r="K206" s="5"/>
      <c r="L206" s="5"/>
      <c r="M206" s="5"/>
      <c r="N206" s="5"/>
      <c r="O206" s="5"/>
    </row>
    <row r="207" ht="24.75" customHeight="1">
      <c r="A207" s="5"/>
      <c r="B207" s="5"/>
      <c r="C207" s="40"/>
      <c r="D207" s="5"/>
      <c r="E207" s="42"/>
      <c r="F207" s="42"/>
      <c r="G207" s="42"/>
      <c r="H207" s="5"/>
      <c r="I207" s="5"/>
      <c r="J207" s="5"/>
      <c r="K207" s="5"/>
      <c r="L207" s="5"/>
      <c r="M207" s="5"/>
      <c r="N207" s="5"/>
      <c r="O207" s="5"/>
    </row>
    <row r="208" ht="24.75" customHeight="1">
      <c r="A208" s="5"/>
      <c r="B208" s="5"/>
      <c r="C208" s="40"/>
      <c r="D208" s="5"/>
      <c r="E208" s="42"/>
      <c r="F208" s="42"/>
      <c r="G208" s="42"/>
      <c r="H208" s="5"/>
      <c r="I208" s="5"/>
      <c r="J208" s="5"/>
      <c r="K208" s="5"/>
      <c r="L208" s="5"/>
      <c r="M208" s="5"/>
      <c r="N208" s="5"/>
      <c r="O208" s="5"/>
    </row>
    <row r="209" ht="24.75" customHeight="1">
      <c r="A209" s="5"/>
      <c r="B209" s="5"/>
      <c r="C209" s="40"/>
      <c r="D209" s="5"/>
      <c r="E209" s="42"/>
      <c r="F209" s="42"/>
      <c r="G209" s="42"/>
      <c r="H209" s="5"/>
      <c r="I209" s="5"/>
      <c r="J209" s="5"/>
      <c r="K209" s="5"/>
      <c r="L209" s="5"/>
      <c r="M209" s="5"/>
      <c r="N209" s="5"/>
      <c r="O209" s="5"/>
    </row>
    <row r="210" ht="24.75" customHeight="1">
      <c r="A210" s="5"/>
      <c r="B210" s="5"/>
      <c r="C210" s="40"/>
      <c r="D210" s="5"/>
      <c r="E210" s="42"/>
      <c r="F210" s="42"/>
      <c r="G210" s="42"/>
      <c r="H210" s="5"/>
      <c r="I210" s="5"/>
      <c r="J210" s="5"/>
      <c r="K210" s="5"/>
      <c r="L210" s="5"/>
      <c r="M210" s="5"/>
      <c r="N210" s="5"/>
      <c r="O210" s="5"/>
    </row>
    <row r="211" ht="24.75" customHeight="1">
      <c r="A211" s="5"/>
      <c r="B211" s="5"/>
      <c r="C211" s="40"/>
      <c r="D211" s="5"/>
      <c r="E211" s="42"/>
      <c r="F211" s="42"/>
      <c r="G211" s="42"/>
      <c r="H211" s="5"/>
      <c r="I211" s="5"/>
      <c r="J211" s="5"/>
      <c r="K211" s="5"/>
      <c r="L211" s="5"/>
      <c r="M211" s="5"/>
      <c r="N211" s="5"/>
      <c r="O211" s="5"/>
    </row>
    <row r="212" ht="24.75" customHeight="1">
      <c r="A212" s="5"/>
      <c r="B212" s="5"/>
      <c r="C212" s="40"/>
      <c r="D212" s="5"/>
      <c r="E212" s="42"/>
      <c r="F212" s="42"/>
      <c r="G212" s="42"/>
      <c r="H212" s="5"/>
      <c r="I212" s="5"/>
      <c r="J212" s="5"/>
      <c r="K212" s="5"/>
      <c r="L212" s="5"/>
      <c r="M212" s="5"/>
      <c r="N212" s="5"/>
      <c r="O212" s="5"/>
    </row>
    <row r="213" ht="24.75" customHeight="1">
      <c r="A213" s="5"/>
      <c r="B213" s="5"/>
      <c r="C213" s="40"/>
      <c r="D213" s="5"/>
      <c r="E213" s="42"/>
      <c r="F213" s="42"/>
      <c r="G213" s="42"/>
      <c r="H213" s="5"/>
      <c r="I213" s="5"/>
      <c r="J213" s="5"/>
      <c r="K213" s="5"/>
      <c r="L213" s="5"/>
      <c r="M213" s="5"/>
      <c r="N213" s="5"/>
      <c r="O213" s="5"/>
    </row>
    <row r="214" ht="24.75" customHeight="1">
      <c r="A214" s="5"/>
      <c r="B214" s="5"/>
      <c r="C214" s="40"/>
      <c r="D214" s="5"/>
      <c r="E214" s="42"/>
      <c r="F214" s="42"/>
      <c r="G214" s="42"/>
      <c r="H214" s="5"/>
      <c r="I214" s="5"/>
      <c r="J214" s="5"/>
      <c r="K214" s="5"/>
      <c r="L214" s="5"/>
      <c r="M214" s="5"/>
      <c r="N214" s="5"/>
      <c r="O214" s="5"/>
    </row>
    <row r="215" ht="24.75" customHeight="1">
      <c r="A215" s="5"/>
      <c r="B215" s="5"/>
      <c r="C215" s="40"/>
      <c r="D215" s="5"/>
      <c r="E215" s="42"/>
      <c r="F215" s="42"/>
      <c r="G215" s="42"/>
      <c r="H215" s="5"/>
      <c r="I215" s="5"/>
      <c r="J215" s="5"/>
      <c r="K215" s="5"/>
      <c r="L215" s="5"/>
      <c r="M215" s="5"/>
      <c r="N215" s="5"/>
      <c r="O215" s="5"/>
    </row>
    <row r="216" ht="24.75" customHeight="1">
      <c r="A216" s="5"/>
      <c r="B216" s="5"/>
      <c r="C216" s="40"/>
      <c r="D216" s="5"/>
      <c r="E216" s="42"/>
      <c r="F216" s="42"/>
      <c r="G216" s="42"/>
      <c r="H216" s="5"/>
      <c r="I216" s="5"/>
      <c r="J216" s="5"/>
      <c r="K216" s="5"/>
      <c r="L216" s="5"/>
      <c r="M216" s="5"/>
      <c r="N216" s="5"/>
      <c r="O216" s="5"/>
    </row>
    <row r="217" ht="24.75" customHeight="1">
      <c r="A217" s="5"/>
      <c r="B217" s="5"/>
      <c r="C217" s="40"/>
      <c r="D217" s="5"/>
      <c r="E217" s="42"/>
      <c r="F217" s="42"/>
      <c r="G217" s="42"/>
      <c r="H217" s="5"/>
      <c r="I217" s="5"/>
      <c r="J217" s="5"/>
      <c r="K217" s="5"/>
      <c r="L217" s="5"/>
      <c r="M217" s="5"/>
      <c r="N217" s="5"/>
      <c r="O217" s="5"/>
    </row>
    <row r="218" ht="24.75" customHeight="1">
      <c r="A218" s="5"/>
      <c r="B218" s="5"/>
      <c r="C218" s="40"/>
      <c r="D218" s="5"/>
      <c r="E218" s="42"/>
      <c r="F218" s="42"/>
      <c r="G218" s="42"/>
      <c r="H218" s="5"/>
      <c r="I218" s="5"/>
      <c r="J218" s="5"/>
      <c r="K218" s="5"/>
      <c r="L218" s="5"/>
      <c r="M218" s="5"/>
      <c r="N218" s="5"/>
      <c r="O218" s="5"/>
    </row>
    <row r="219" ht="24.75" customHeight="1">
      <c r="A219" s="5"/>
      <c r="B219" s="5"/>
      <c r="C219" s="40"/>
      <c r="D219" s="5"/>
      <c r="E219" s="42"/>
      <c r="F219" s="42"/>
      <c r="G219" s="42"/>
      <c r="H219" s="5"/>
      <c r="I219" s="5"/>
      <c r="J219" s="5"/>
      <c r="K219" s="5"/>
      <c r="L219" s="5"/>
      <c r="M219" s="5"/>
      <c r="N219" s="5"/>
      <c r="O219" s="5"/>
    </row>
    <row r="220" ht="24.75" customHeight="1">
      <c r="A220" s="5"/>
      <c r="B220" s="5"/>
      <c r="C220" s="40"/>
      <c r="D220" s="5"/>
      <c r="E220" s="42"/>
      <c r="F220" s="42"/>
      <c r="G220" s="42"/>
      <c r="H220" s="5"/>
      <c r="I220" s="5"/>
      <c r="J220" s="5"/>
      <c r="K220" s="5"/>
      <c r="L220" s="5"/>
      <c r="M220" s="5"/>
      <c r="N220" s="5"/>
      <c r="O220" s="5"/>
    </row>
    <row r="221" ht="24.75" customHeight="1">
      <c r="A221" s="5"/>
      <c r="B221" s="5"/>
      <c r="C221" s="40"/>
      <c r="D221" s="5"/>
      <c r="E221" s="42"/>
      <c r="F221" s="42"/>
      <c r="G221" s="42"/>
      <c r="H221" s="5"/>
      <c r="I221" s="5"/>
      <c r="J221" s="5"/>
      <c r="K221" s="5"/>
      <c r="L221" s="5"/>
      <c r="M221" s="5"/>
      <c r="N221" s="5"/>
      <c r="O221" s="5"/>
    </row>
    <row r="222" ht="24.75" customHeight="1">
      <c r="A222" s="5"/>
      <c r="B222" s="5"/>
      <c r="C222" s="40"/>
      <c r="D222" s="5"/>
      <c r="E222" s="42"/>
      <c r="F222" s="42"/>
      <c r="G222" s="42"/>
      <c r="H222" s="5"/>
      <c r="I222" s="5"/>
      <c r="J222" s="5"/>
      <c r="K222" s="5"/>
      <c r="L222" s="5"/>
      <c r="M222" s="5"/>
      <c r="N222" s="5"/>
      <c r="O222" s="5"/>
    </row>
    <row r="223" ht="24.75" customHeight="1">
      <c r="A223" s="5"/>
      <c r="B223" s="5"/>
      <c r="C223" s="40"/>
      <c r="D223" s="5"/>
      <c r="E223" s="42"/>
      <c r="F223" s="42"/>
      <c r="G223" s="42"/>
      <c r="H223" s="5"/>
      <c r="I223" s="5"/>
      <c r="J223" s="5"/>
      <c r="K223" s="5"/>
      <c r="L223" s="5"/>
      <c r="M223" s="5"/>
      <c r="N223" s="5"/>
      <c r="O223" s="5"/>
    </row>
    <row r="224" ht="24.75" customHeight="1">
      <c r="A224" s="5"/>
      <c r="B224" s="5"/>
      <c r="C224" s="40"/>
      <c r="D224" s="5"/>
      <c r="E224" s="42"/>
      <c r="F224" s="42"/>
      <c r="G224" s="42"/>
      <c r="H224" s="5"/>
      <c r="I224" s="5"/>
      <c r="J224" s="5"/>
      <c r="K224" s="5"/>
      <c r="L224" s="5"/>
      <c r="M224" s="5"/>
      <c r="N224" s="5"/>
      <c r="O224" s="5"/>
    </row>
    <row r="225" ht="24.75" customHeight="1">
      <c r="A225" s="5"/>
      <c r="B225" s="5"/>
      <c r="C225" s="40"/>
      <c r="D225" s="5"/>
      <c r="E225" s="42"/>
      <c r="F225" s="42"/>
      <c r="G225" s="42"/>
      <c r="H225" s="5"/>
      <c r="I225" s="5"/>
      <c r="J225" s="5"/>
      <c r="K225" s="5"/>
      <c r="L225" s="5"/>
      <c r="M225" s="5"/>
      <c r="N225" s="5"/>
      <c r="O225" s="5"/>
    </row>
    <row r="226" ht="24.75" customHeight="1">
      <c r="A226" s="5"/>
      <c r="B226" s="5"/>
      <c r="C226" s="40"/>
      <c r="D226" s="5"/>
      <c r="E226" s="42"/>
      <c r="F226" s="42"/>
      <c r="G226" s="42"/>
      <c r="H226" s="5"/>
      <c r="I226" s="5"/>
      <c r="J226" s="5"/>
      <c r="K226" s="5"/>
      <c r="L226" s="5"/>
      <c r="M226" s="5"/>
      <c r="N226" s="5"/>
      <c r="O226" s="5"/>
    </row>
    <row r="227" ht="24.75" customHeight="1">
      <c r="A227" s="5"/>
      <c r="B227" s="5"/>
      <c r="C227" s="40"/>
      <c r="D227" s="5"/>
      <c r="E227" s="42"/>
      <c r="F227" s="42"/>
      <c r="G227" s="42"/>
      <c r="H227" s="5"/>
      <c r="I227" s="5"/>
      <c r="J227" s="5"/>
      <c r="K227" s="5"/>
      <c r="L227" s="5"/>
      <c r="M227" s="5"/>
      <c r="N227" s="5"/>
      <c r="O227" s="5"/>
    </row>
    <row r="228" ht="24.75" customHeight="1">
      <c r="A228" s="5"/>
      <c r="B228" s="5"/>
      <c r="C228" s="40"/>
      <c r="D228" s="5"/>
      <c r="E228" s="42"/>
      <c r="F228" s="42"/>
      <c r="G228" s="42"/>
      <c r="H228" s="5"/>
      <c r="I228" s="5"/>
      <c r="J228" s="5"/>
      <c r="K228" s="5"/>
      <c r="L228" s="5"/>
      <c r="M228" s="5"/>
      <c r="N228" s="5"/>
      <c r="O228" s="5"/>
    </row>
    <row r="229" ht="24.75" customHeight="1">
      <c r="A229" s="5"/>
      <c r="B229" s="5"/>
      <c r="C229" s="40"/>
      <c r="D229" s="5"/>
      <c r="E229" s="42"/>
      <c r="F229" s="42"/>
      <c r="G229" s="42"/>
      <c r="H229" s="5"/>
      <c r="I229" s="5"/>
      <c r="J229" s="5"/>
      <c r="K229" s="5"/>
      <c r="L229" s="5"/>
      <c r="M229" s="5"/>
      <c r="N229" s="5"/>
      <c r="O229" s="5"/>
    </row>
    <row r="230" ht="24.75" customHeight="1">
      <c r="A230" s="5"/>
      <c r="B230" s="5"/>
      <c r="C230" s="40"/>
      <c r="D230" s="5"/>
      <c r="E230" s="42"/>
      <c r="F230" s="42"/>
      <c r="G230" s="42"/>
      <c r="H230" s="5"/>
      <c r="I230" s="5"/>
      <c r="J230" s="5"/>
      <c r="K230" s="5"/>
      <c r="L230" s="5"/>
      <c r="M230" s="5"/>
      <c r="N230" s="5"/>
      <c r="O230" s="5"/>
    </row>
    <row r="231" ht="24.75" customHeight="1">
      <c r="A231" s="5"/>
      <c r="B231" s="5"/>
      <c r="C231" s="40"/>
      <c r="D231" s="5"/>
      <c r="E231" s="42"/>
      <c r="F231" s="42"/>
      <c r="G231" s="42"/>
      <c r="H231" s="5"/>
      <c r="I231" s="5"/>
      <c r="J231" s="5"/>
      <c r="K231" s="5"/>
      <c r="L231" s="5"/>
      <c r="M231" s="5"/>
      <c r="N231" s="5"/>
      <c r="O231" s="5"/>
    </row>
    <row r="232" ht="24.75" customHeight="1">
      <c r="A232" s="5"/>
      <c r="B232" s="5"/>
      <c r="C232" s="40"/>
      <c r="D232" s="5"/>
      <c r="E232" s="42"/>
      <c r="F232" s="42"/>
      <c r="G232" s="42"/>
      <c r="H232" s="5"/>
      <c r="I232" s="5"/>
      <c r="J232" s="5"/>
      <c r="K232" s="5"/>
      <c r="L232" s="5"/>
      <c r="M232" s="5"/>
      <c r="N232" s="5"/>
      <c r="O232" s="5"/>
    </row>
    <row r="233" ht="24.75" customHeight="1">
      <c r="A233" s="5"/>
      <c r="B233" s="5"/>
      <c r="C233" s="40"/>
      <c r="D233" s="5"/>
      <c r="E233" s="42"/>
      <c r="F233" s="42"/>
      <c r="G233" s="42"/>
      <c r="H233" s="5"/>
      <c r="I233" s="5"/>
      <c r="J233" s="5"/>
      <c r="K233" s="5"/>
      <c r="L233" s="5"/>
      <c r="M233" s="5"/>
      <c r="N233" s="5"/>
      <c r="O233" s="5"/>
    </row>
    <row r="234" ht="24.75" customHeight="1">
      <c r="A234" s="5"/>
      <c r="B234" s="5"/>
      <c r="C234" s="40"/>
      <c r="D234" s="5"/>
      <c r="E234" s="42"/>
      <c r="F234" s="42"/>
      <c r="G234" s="42"/>
      <c r="H234" s="5"/>
      <c r="I234" s="5"/>
      <c r="J234" s="5"/>
      <c r="K234" s="5"/>
      <c r="L234" s="5"/>
      <c r="M234" s="5"/>
      <c r="N234" s="5"/>
      <c r="O234" s="5"/>
    </row>
    <row r="235" ht="24.75" customHeight="1">
      <c r="A235" s="5"/>
      <c r="B235" s="5"/>
      <c r="C235" s="40"/>
      <c r="D235" s="5"/>
      <c r="E235" s="42"/>
      <c r="F235" s="42"/>
      <c r="G235" s="42"/>
      <c r="H235" s="5"/>
      <c r="I235" s="5"/>
      <c r="J235" s="5"/>
      <c r="K235" s="5"/>
      <c r="L235" s="5"/>
      <c r="M235" s="5"/>
      <c r="N235" s="5"/>
      <c r="O235" s="5"/>
    </row>
    <row r="236" ht="24.75" customHeight="1">
      <c r="A236" s="5"/>
      <c r="B236" s="5"/>
      <c r="C236" s="40"/>
      <c r="D236" s="5"/>
      <c r="E236" s="42"/>
      <c r="F236" s="42"/>
      <c r="G236" s="42"/>
      <c r="H236" s="5"/>
      <c r="I236" s="5"/>
      <c r="J236" s="5"/>
      <c r="K236" s="5"/>
      <c r="L236" s="5"/>
      <c r="M236" s="5"/>
      <c r="N236" s="5"/>
      <c r="O236" s="5"/>
    </row>
    <row r="237" ht="24.75" customHeight="1">
      <c r="A237" s="5"/>
      <c r="B237" s="5"/>
      <c r="C237" s="40"/>
      <c r="D237" s="5"/>
      <c r="E237" s="42"/>
      <c r="F237" s="42"/>
      <c r="G237" s="42"/>
      <c r="H237" s="5"/>
      <c r="I237" s="5"/>
      <c r="J237" s="5"/>
      <c r="K237" s="5"/>
      <c r="L237" s="5"/>
      <c r="M237" s="5"/>
      <c r="N237" s="5"/>
      <c r="O237" s="5"/>
    </row>
    <row r="238" ht="24.75" customHeight="1">
      <c r="A238" s="5"/>
      <c r="B238" s="5"/>
      <c r="C238" s="40"/>
      <c r="D238" s="5"/>
      <c r="E238" s="42"/>
      <c r="F238" s="42"/>
      <c r="G238" s="42"/>
      <c r="H238" s="5"/>
      <c r="I238" s="5"/>
      <c r="J238" s="5"/>
      <c r="K238" s="5"/>
      <c r="L238" s="5"/>
      <c r="M238" s="5"/>
      <c r="N238" s="5"/>
      <c r="O238" s="5"/>
    </row>
    <row r="239" ht="24.75" customHeight="1">
      <c r="A239" s="5"/>
      <c r="B239" s="5"/>
      <c r="C239" s="40"/>
      <c r="D239" s="5"/>
      <c r="E239" s="42"/>
      <c r="F239" s="42"/>
      <c r="G239" s="42"/>
      <c r="H239" s="5"/>
      <c r="I239" s="5"/>
      <c r="J239" s="5"/>
      <c r="K239" s="5"/>
      <c r="L239" s="5"/>
      <c r="M239" s="5"/>
      <c r="N239" s="5"/>
      <c r="O239" s="5"/>
    </row>
    <row r="240" ht="24.75" customHeight="1">
      <c r="A240" s="5"/>
      <c r="B240" s="5"/>
      <c r="C240" s="40"/>
      <c r="D240" s="5"/>
      <c r="E240" s="42"/>
      <c r="F240" s="42"/>
      <c r="G240" s="42"/>
      <c r="H240" s="5"/>
      <c r="I240" s="5"/>
      <c r="J240" s="5"/>
      <c r="K240" s="5"/>
      <c r="L240" s="5"/>
      <c r="M240" s="5"/>
      <c r="N240" s="5"/>
      <c r="O240" s="5"/>
    </row>
    <row r="241" ht="24.75" customHeight="1">
      <c r="A241" s="5"/>
      <c r="B241" s="5"/>
      <c r="C241" s="40"/>
      <c r="D241" s="5"/>
      <c r="E241" s="42"/>
      <c r="F241" s="42"/>
      <c r="G241" s="42"/>
      <c r="H241" s="5"/>
      <c r="I241" s="5"/>
      <c r="J241" s="5"/>
      <c r="K241" s="5"/>
      <c r="L241" s="5"/>
      <c r="M241" s="5"/>
      <c r="N241" s="5"/>
      <c r="O241" s="5"/>
    </row>
    <row r="242" ht="24.75" customHeight="1">
      <c r="A242" s="5"/>
      <c r="B242" s="5"/>
      <c r="C242" s="40"/>
      <c r="D242" s="5"/>
      <c r="E242" s="42"/>
      <c r="F242" s="42"/>
      <c r="G242" s="42"/>
      <c r="H242" s="5"/>
      <c r="I242" s="5"/>
      <c r="J242" s="5"/>
      <c r="K242" s="5"/>
      <c r="L242" s="5"/>
      <c r="M242" s="5"/>
      <c r="N242" s="5"/>
      <c r="O242" s="5"/>
    </row>
    <row r="243" ht="24.75" customHeight="1">
      <c r="A243" s="5"/>
      <c r="B243" s="5"/>
      <c r="C243" s="40"/>
      <c r="D243" s="5"/>
      <c r="E243" s="42"/>
      <c r="F243" s="42"/>
      <c r="G243" s="42"/>
      <c r="H243" s="5"/>
      <c r="I243" s="5"/>
      <c r="J243" s="5"/>
      <c r="K243" s="5"/>
      <c r="L243" s="5"/>
      <c r="M243" s="5"/>
      <c r="N243" s="5"/>
      <c r="O243" s="5"/>
    </row>
    <row r="244" ht="24.75" customHeight="1">
      <c r="A244" s="5"/>
      <c r="B244" s="5"/>
      <c r="C244" s="40"/>
      <c r="D244" s="5"/>
      <c r="E244" s="42"/>
      <c r="F244" s="42"/>
      <c r="G244" s="42"/>
      <c r="H244" s="5"/>
      <c r="I244" s="5"/>
      <c r="J244" s="5"/>
      <c r="K244" s="5"/>
      <c r="L244" s="5"/>
      <c r="M244" s="5"/>
      <c r="N244" s="5"/>
      <c r="O244" s="5"/>
    </row>
    <row r="245" ht="24.75" customHeight="1">
      <c r="A245" s="5"/>
      <c r="B245" s="5"/>
      <c r="C245" s="40"/>
      <c r="D245" s="5"/>
      <c r="E245" s="42"/>
      <c r="F245" s="42"/>
      <c r="G245" s="42"/>
      <c r="H245" s="5"/>
      <c r="I245" s="5"/>
      <c r="J245" s="5"/>
      <c r="K245" s="5"/>
      <c r="L245" s="5"/>
      <c r="M245" s="5"/>
      <c r="N245" s="5"/>
      <c r="O245" s="5"/>
    </row>
    <row r="246" ht="24.75" customHeight="1">
      <c r="A246" s="5"/>
      <c r="B246" s="5"/>
      <c r="C246" s="40"/>
      <c r="D246" s="5"/>
      <c r="E246" s="42"/>
      <c r="F246" s="42"/>
      <c r="G246" s="42"/>
      <c r="H246" s="5"/>
      <c r="I246" s="5"/>
      <c r="J246" s="5"/>
      <c r="K246" s="5"/>
      <c r="L246" s="5"/>
      <c r="M246" s="5"/>
      <c r="N246" s="5"/>
      <c r="O246" s="5"/>
    </row>
    <row r="247" ht="24.75" customHeight="1">
      <c r="A247" s="5"/>
      <c r="B247" s="5"/>
      <c r="C247" s="40"/>
      <c r="D247" s="5"/>
      <c r="E247" s="42"/>
      <c r="F247" s="42"/>
      <c r="G247" s="42"/>
      <c r="H247" s="5"/>
      <c r="I247" s="5"/>
      <c r="J247" s="5"/>
      <c r="K247" s="5"/>
      <c r="L247" s="5"/>
      <c r="M247" s="5"/>
      <c r="N247" s="5"/>
      <c r="O247" s="5"/>
    </row>
    <row r="248" ht="24.75" customHeight="1">
      <c r="A248" s="5"/>
      <c r="B248" s="5"/>
      <c r="C248" s="40"/>
      <c r="D248" s="5"/>
      <c r="E248" s="42"/>
      <c r="F248" s="42"/>
      <c r="G248" s="42"/>
      <c r="H248" s="5"/>
      <c r="I248" s="5"/>
      <c r="J248" s="5"/>
      <c r="K248" s="5"/>
      <c r="L248" s="5"/>
      <c r="M248" s="5"/>
      <c r="N248" s="5"/>
      <c r="O248" s="5"/>
    </row>
    <row r="249" ht="24.75" customHeight="1">
      <c r="A249" s="5"/>
      <c r="B249" s="5"/>
      <c r="C249" s="40"/>
      <c r="D249" s="5"/>
      <c r="E249" s="42"/>
      <c r="F249" s="42"/>
      <c r="G249" s="42"/>
      <c r="H249" s="5"/>
      <c r="I249" s="5"/>
      <c r="J249" s="5"/>
      <c r="K249" s="5"/>
      <c r="L249" s="5"/>
      <c r="M249" s="5"/>
      <c r="N249" s="5"/>
      <c r="O249" s="5"/>
    </row>
    <row r="250" ht="24.75" customHeight="1">
      <c r="A250" s="5"/>
      <c r="B250" s="5"/>
      <c r="C250" s="40"/>
      <c r="D250" s="5"/>
      <c r="E250" s="42"/>
      <c r="F250" s="42"/>
      <c r="G250" s="42"/>
      <c r="H250" s="5"/>
      <c r="I250" s="5"/>
      <c r="J250" s="5"/>
      <c r="K250" s="5"/>
      <c r="L250" s="5"/>
      <c r="M250" s="5"/>
      <c r="N250" s="5"/>
      <c r="O250" s="5"/>
    </row>
    <row r="251" ht="24.75" customHeight="1">
      <c r="A251" s="5"/>
      <c r="B251" s="5"/>
      <c r="C251" s="40"/>
      <c r="D251" s="5"/>
      <c r="E251" s="42"/>
      <c r="F251" s="42"/>
      <c r="G251" s="42"/>
      <c r="H251" s="5"/>
      <c r="I251" s="5"/>
      <c r="J251" s="5"/>
      <c r="K251" s="5"/>
      <c r="L251" s="5"/>
      <c r="M251" s="5"/>
      <c r="N251" s="5"/>
      <c r="O251" s="5"/>
    </row>
    <row r="252" ht="24.75" customHeight="1">
      <c r="A252" s="5"/>
      <c r="B252" s="5"/>
      <c r="C252" s="40"/>
      <c r="D252" s="5"/>
      <c r="E252" s="42"/>
      <c r="F252" s="42"/>
      <c r="G252" s="42"/>
      <c r="H252" s="5"/>
      <c r="I252" s="5"/>
      <c r="J252" s="5"/>
      <c r="K252" s="5"/>
      <c r="L252" s="5"/>
      <c r="M252" s="5"/>
      <c r="N252" s="5"/>
      <c r="O252" s="5"/>
    </row>
    <row r="253" ht="24.75" customHeight="1">
      <c r="A253" s="5"/>
      <c r="B253" s="5"/>
      <c r="C253" s="40"/>
      <c r="D253" s="5"/>
      <c r="E253" s="42"/>
      <c r="F253" s="42"/>
      <c r="G253" s="42"/>
      <c r="H253" s="5"/>
      <c r="I253" s="5"/>
      <c r="J253" s="5"/>
      <c r="K253" s="5"/>
      <c r="L253" s="5"/>
      <c r="M253" s="5"/>
      <c r="N253" s="5"/>
      <c r="O253" s="5"/>
    </row>
    <row r="254" ht="24.75" customHeight="1">
      <c r="A254" s="5"/>
      <c r="B254" s="5"/>
      <c r="C254" s="40"/>
      <c r="D254" s="5"/>
      <c r="E254" s="42"/>
      <c r="F254" s="42"/>
      <c r="G254" s="42"/>
      <c r="H254" s="5"/>
      <c r="I254" s="5"/>
      <c r="J254" s="5"/>
      <c r="K254" s="5"/>
      <c r="L254" s="5"/>
      <c r="M254" s="5"/>
      <c r="N254" s="5"/>
      <c r="O254" s="5"/>
    </row>
    <row r="255" ht="24.75" customHeight="1">
      <c r="A255" s="5"/>
      <c r="B255" s="5"/>
      <c r="C255" s="40"/>
      <c r="D255" s="5"/>
      <c r="E255" s="42"/>
      <c r="F255" s="42"/>
      <c r="G255" s="42"/>
      <c r="H255" s="5"/>
      <c r="I255" s="5"/>
      <c r="J255" s="5"/>
      <c r="K255" s="5"/>
      <c r="L255" s="5"/>
      <c r="M255" s="5"/>
      <c r="N255" s="5"/>
      <c r="O255" s="5"/>
    </row>
    <row r="256" ht="24.75" customHeight="1">
      <c r="A256" s="5"/>
      <c r="B256" s="5"/>
      <c r="C256" s="40"/>
      <c r="D256" s="5"/>
      <c r="E256" s="42"/>
      <c r="F256" s="42"/>
      <c r="G256" s="42"/>
      <c r="H256" s="5"/>
      <c r="I256" s="5"/>
      <c r="J256" s="5"/>
      <c r="K256" s="5"/>
      <c r="L256" s="5"/>
      <c r="M256" s="5"/>
      <c r="N256" s="5"/>
      <c r="O256" s="5"/>
    </row>
    <row r="257" ht="24.75" customHeight="1">
      <c r="A257" s="5"/>
      <c r="B257" s="5"/>
      <c r="C257" s="40"/>
      <c r="D257" s="5"/>
      <c r="E257" s="42"/>
      <c r="F257" s="42"/>
      <c r="G257" s="42"/>
      <c r="H257" s="5"/>
      <c r="I257" s="5"/>
      <c r="J257" s="5"/>
      <c r="K257" s="5"/>
      <c r="L257" s="5"/>
      <c r="M257" s="5"/>
      <c r="N257" s="5"/>
      <c r="O257" s="5"/>
    </row>
    <row r="258" ht="24.75" customHeight="1">
      <c r="A258" s="5"/>
      <c r="B258" s="5"/>
      <c r="C258" s="40"/>
      <c r="D258" s="5"/>
      <c r="E258" s="42"/>
      <c r="F258" s="42"/>
      <c r="G258" s="42"/>
      <c r="H258" s="5"/>
      <c r="I258" s="5"/>
      <c r="J258" s="5"/>
      <c r="K258" s="5"/>
      <c r="L258" s="5"/>
      <c r="M258" s="5"/>
      <c r="N258" s="5"/>
      <c r="O258" s="5"/>
    </row>
    <row r="259" ht="24.75" customHeight="1">
      <c r="A259" s="5"/>
      <c r="B259" s="5"/>
      <c r="C259" s="40"/>
      <c r="D259" s="5"/>
      <c r="E259" s="42"/>
      <c r="F259" s="42"/>
      <c r="G259" s="42"/>
      <c r="H259" s="5"/>
      <c r="I259" s="5"/>
      <c r="J259" s="5"/>
      <c r="K259" s="5"/>
      <c r="L259" s="5"/>
      <c r="M259" s="5"/>
      <c r="N259" s="5"/>
      <c r="O259" s="5"/>
    </row>
    <row r="260" ht="24.75" customHeight="1">
      <c r="A260" s="5"/>
      <c r="B260" s="5"/>
      <c r="C260" s="40"/>
      <c r="D260" s="5"/>
      <c r="E260" s="42"/>
      <c r="F260" s="42"/>
      <c r="G260" s="42"/>
      <c r="H260" s="5"/>
      <c r="I260" s="5"/>
      <c r="J260" s="5"/>
      <c r="K260" s="5"/>
      <c r="L260" s="5"/>
      <c r="M260" s="5"/>
      <c r="N260" s="5"/>
      <c r="O260" s="5"/>
    </row>
    <row r="261" ht="24.75" customHeight="1">
      <c r="A261" s="5"/>
      <c r="B261" s="5"/>
      <c r="C261" s="40"/>
      <c r="D261" s="5"/>
      <c r="E261" s="42"/>
      <c r="F261" s="42"/>
      <c r="G261" s="42"/>
      <c r="H261" s="5"/>
      <c r="I261" s="5"/>
      <c r="J261" s="5"/>
      <c r="K261" s="5"/>
      <c r="L261" s="5"/>
      <c r="M261" s="5"/>
      <c r="N261" s="5"/>
      <c r="O261" s="5"/>
    </row>
    <row r="262" ht="24.75" customHeight="1">
      <c r="A262" s="5"/>
      <c r="B262" s="5"/>
      <c r="C262" s="40"/>
      <c r="D262" s="5"/>
      <c r="E262" s="42"/>
      <c r="F262" s="42"/>
      <c r="G262" s="42"/>
      <c r="H262" s="5"/>
      <c r="I262" s="5"/>
      <c r="J262" s="5"/>
      <c r="K262" s="5"/>
      <c r="L262" s="5"/>
      <c r="M262" s="5"/>
      <c r="N262" s="5"/>
      <c r="O262" s="5"/>
    </row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</sheetData>
  <autoFilter ref="$B$2:$G$206">
    <sortState ref="B2:G206">
      <sortCondition ref="B2:B206"/>
      <sortCondition descending="1" ref="D2:D206"/>
    </sortState>
  </autoFil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6.38"/>
    <col customWidth="1" min="2" max="23" width="15.75"/>
  </cols>
  <sheetData>
    <row r="1" ht="22.5" customHeight="1">
      <c r="A1" s="2"/>
      <c r="B1" s="5"/>
      <c r="C1" s="33"/>
      <c r="D1" s="5"/>
      <c r="E1" s="33"/>
      <c r="F1" s="5"/>
      <c r="G1" s="33"/>
      <c r="H1" s="33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</row>
    <row r="2" ht="30.0" customHeight="1">
      <c r="A2" s="2"/>
      <c r="B2" s="12" t="s">
        <v>222</v>
      </c>
      <c r="C2" s="12" t="s">
        <v>223</v>
      </c>
      <c r="D2" s="12" t="s">
        <v>2</v>
      </c>
      <c r="E2" s="33"/>
      <c r="F2" s="12" t="s">
        <v>224</v>
      </c>
      <c r="G2" s="12" t="s">
        <v>225</v>
      </c>
      <c r="H2" s="33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</row>
    <row r="3" ht="24.75" customHeight="1">
      <c r="A3" s="18"/>
      <c r="B3" s="20">
        <v>2000.0</v>
      </c>
      <c r="C3" s="32" t="s">
        <v>226</v>
      </c>
      <c r="D3" s="32" t="s">
        <v>3</v>
      </c>
      <c r="E3" s="33"/>
      <c r="F3" s="20">
        <f>IFERROR(__xludf.DUMMYFUNCTION("FILTER(B3:B53,B3:B53&lt;=YEAR(TODAY()))"),2000.0)</f>
        <v>2000</v>
      </c>
      <c r="G3" s="20">
        <f>IFERROR(__xludf.DUMMYFUNCTION("FILTER(B3:B53,B3:B53&gt;='BALANCA (filtrar)'!F3,B3:B53&lt;=YEAR(TODAY()))"),2010.0)</f>
        <v>2010</v>
      </c>
      <c r="H3" s="33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</row>
    <row r="4" ht="24.75" customHeight="1">
      <c r="A4" s="18"/>
      <c r="B4" s="20">
        <v>2001.0</v>
      </c>
      <c r="C4" s="32" t="s">
        <v>227</v>
      </c>
      <c r="D4" s="32" t="s">
        <v>17</v>
      </c>
      <c r="E4" s="33"/>
      <c r="F4" s="20">
        <f>IFERROR(__xludf.DUMMYFUNCTION("""COMPUTED_VALUE"""),2001.0)</f>
        <v>2001</v>
      </c>
      <c r="G4" s="20">
        <f>IFERROR(__xludf.DUMMYFUNCTION("""COMPUTED_VALUE"""),2011.0)</f>
        <v>2011</v>
      </c>
      <c r="H4" s="33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</row>
    <row r="5" ht="24.75" customHeight="1">
      <c r="A5" s="18"/>
      <c r="B5" s="20">
        <v>2002.0</v>
      </c>
      <c r="C5" s="32" t="s">
        <v>228</v>
      </c>
      <c r="D5" s="32" t="s">
        <v>19</v>
      </c>
      <c r="E5" s="33"/>
      <c r="F5" s="20">
        <f>IFERROR(__xludf.DUMMYFUNCTION("""COMPUTED_VALUE"""),2002.0)</f>
        <v>2002</v>
      </c>
      <c r="G5" s="20">
        <f>IFERROR(__xludf.DUMMYFUNCTION("""COMPUTED_VALUE"""),2012.0)</f>
        <v>2012</v>
      </c>
      <c r="H5" s="33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</row>
    <row r="6" ht="24.75" customHeight="1">
      <c r="A6" s="18"/>
      <c r="B6" s="20">
        <v>2003.0</v>
      </c>
      <c r="C6" s="32" t="s">
        <v>229</v>
      </c>
      <c r="D6" s="32" t="s">
        <v>21</v>
      </c>
      <c r="E6" s="33"/>
      <c r="F6" s="20">
        <f>IFERROR(__xludf.DUMMYFUNCTION("""COMPUTED_VALUE"""),2003.0)</f>
        <v>2003</v>
      </c>
      <c r="G6" s="20">
        <f>IFERROR(__xludf.DUMMYFUNCTION("""COMPUTED_VALUE"""),2013.0)</f>
        <v>2013</v>
      </c>
      <c r="H6" s="33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</row>
    <row r="7" ht="24.75" customHeight="1">
      <c r="A7" s="18"/>
      <c r="B7" s="20">
        <v>2004.0</v>
      </c>
      <c r="C7" s="32" t="s">
        <v>230</v>
      </c>
      <c r="D7" s="63"/>
      <c r="E7" s="33"/>
      <c r="F7" s="64">
        <f>IFERROR(__xludf.DUMMYFUNCTION("""COMPUTED_VALUE"""),2004.0)</f>
        <v>2004</v>
      </c>
      <c r="G7" s="20">
        <f>IFERROR(__xludf.DUMMYFUNCTION("""COMPUTED_VALUE"""),2014.0)</f>
        <v>2014</v>
      </c>
      <c r="H7" s="33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</row>
    <row r="8" ht="24.75" customHeight="1">
      <c r="A8" s="18"/>
      <c r="B8" s="20">
        <v>2005.0</v>
      </c>
      <c r="C8" s="32" t="s">
        <v>231</v>
      </c>
      <c r="D8" s="63"/>
      <c r="E8" s="33"/>
      <c r="F8" s="64">
        <f>IFERROR(__xludf.DUMMYFUNCTION("""COMPUTED_VALUE"""),2005.0)</f>
        <v>2005</v>
      </c>
      <c r="G8" s="20">
        <f>IFERROR(__xludf.DUMMYFUNCTION("""COMPUTED_VALUE"""),2015.0)</f>
        <v>2015</v>
      </c>
      <c r="H8" s="33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</row>
    <row r="9" ht="24.75" customHeight="1">
      <c r="A9" s="18"/>
      <c r="B9" s="20">
        <v>2006.0</v>
      </c>
      <c r="C9" s="32" t="s">
        <v>232</v>
      </c>
      <c r="D9" s="63"/>
      <c r="E9" s="33"/>
      <c r="F9" s="64">
        <f>IFERROR(__xludf.DUMMYFUNCTION("""COMPUTED_VALUE"""),2006.0)</f>
        <v>2006</v>
      </c>
      <c r="G9" s="20">
        <f>IFERROR(__xludf.DUMMYFUNCTION("""COMPUTED_VALUE"""),2016.0)</f>
        <v>2016</v>
      </c>
      <c r="H9" s="33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</row>
    <row r="10" ht="24.75" customHeight="1">
      <c r="A10" s="18"/>
      <c r="B10" s="20">
        <v>2007.0</v>
      </c>
      <c r="C10" s="32" t="s">
        <v>233</v>
      </c>
      <c r="D10" s="63"/>
      <c r="E10" s="33"/>
      <c r="F10" s="64">
        <f>IFERROR(__xludf.DUMMYFUNCTION("""COMPUTED_VALUE"""),2007.0)</f>
        <v>2007</v>
      </c>
      <c r="G10" s="20">
        <f>IFERROR(__xludf.DUMMYFUNCTION("""COMPUTED_VALUE"""),2017.0)</f>
        <v>2017</v>
      </c>
      <c r="H10" s="33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</row>
    <row r="11" ht="24.75" customHeight="1">
      <c r="A11" s="18"/>
      <c r="B11" s="20">
        <v>2008.0</v>
      </c>
      <c r="C11" s="32" t="s">
        <v>234</v>
      </c>
      <c r="D11" s="63"/>
      <c r="E11" s="33"/>
      <c r="F11" s="64">
        <f>IFERROR(__xludf.DUMMYFUNCTION("""COMPUTED_VALUE"""),2008.0)</f>
        <v>2008</v>
      </c>
      <c r="G11" s="20">
        <f>IFERROR(__xludf.DUMMYFUNCTION("""COMPUTED_VALUE"""),2018.0)</f>
        <v>2018</v>
      </c>
      <c r="H11" s="33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</row>
    <row r="12" ht="24.75" customHeight="1">
      <c r="A12" s="18"/>
      <c r="B12" s="20">
        <v>2009.0</v>
      </c>
      <c r="C12" s="32" t="s">
        <v>235</v>
      </c>
      <c r="D12" s="63"/>
      <c r="E12" s="33"/>
      <c r="F12" s="64">
        <f>IFERROR(__xludf.DUMMYFUNCTION("""COMPUTED_VALUE"""),2009.0)</f>
        <v>2009</v>
      </c>
      <c r="G12" s="20">
        <f>IFERROR(__xludf.DUMMYFUNCTION("""COMPUTED_VALUE"""),2019.0)</f>
        <v>2019</v>
      </c>
      <c r="H12" s="33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</row>
    <row r="13" ht="24.75" customHeight="1">
      <c r="A13" s="18"/>
      <c r="B13" s="20">
        <v>2010.0</v>
      </c>
      <c r="C13" s="32" t="s">
        <v>236</v>
      </c>
      <c r="D13" s="63"/>
      <c r="E13" s="33"/>
      <c r="F13" s="64">
        <f>IFERROR(__xludf.DUMMYFUNCTION("""COMPUTED_VALUE"""),2010.0)</f>
        <v>2010</v>
      </c>
      <c r="G13" s="20">
        <f>IFERROR(__xludf.DUMMYFUNCTION("""COMPUTED_VALUE"""),2020.0)</f>
        <v>2020</v>
      </c>
      <c r="H13" s="33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</row>
    <row r="14" ht="24.75" customHeight="1">
      <c r="A14" s="31"/>
      <c r="B14" s="20">
        <v>2011.0</v>
      </c>
      <c r="C14" s="32" t="s">
        <v>237</v>
      </c>
      <c r="D14" s="63"/>
      <c r="E14" s="33"/>
      <c r="F14" s="64">
        <f>IFERROR(__xludf.DUMMYFUNCTION("""COMPUTED_VALUE"""),2011.0)</f>
        <v>2011</v>
      </c>
      <c r="G14" s="20">
        <f>IFERROR(__xludf.DUMMYFUNCTION("""COMPUTED_VALUE"""),2021.0)</f>
        <v>2021</v>
      </c>
      <c r="H14" s="33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</row>
    <row r="15" ht="24.75" customHeight="1">
      <c r="A15" s="31"/>
      <c r="B15" s="20">
        <v>2012.0</v>
      </c>
      <c r="C15" s="65"/>
      <c r="D15" s="63"/>
      <c r="E15" s="33"/>
      <c r="F15" s="64">
        <f>IFERROR(__xludf.DUMMYFUNCTION("""COMPUTED_VALUE"""),2012.0)</f>
        <v>2012</v>
      </c>
      <c r="G15" s="20">
        <f>IFERROR(__xludf.DUMMYFUNCTION("""COMPUTED_VALUE"""),2022.0)</f>
        <v>2022</v>
      </c>
      <c r="H15" s="33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</row>
    <row r="16" ht="24.75" customHeight="1">
      <c r="A16" s="31"/>
      <c r="B16" s="20">
        <v>2013.0</v>
      </c>
      <c r="C16" s="65"/>
      <c r="D16" s="63"/>
      <c r="E16" s="33"/>
      <c r="F16" s="64">
        <f>IFERROR(__xludf.DUMMYFUNCTION("""COMPUTED_VALUE"""),2013.0)</f>
        <v>2013</v>
      </c>
      <c r="G16" s="20">
        <f>IFERROR(__xludf.DUMMYFUNCTION("""COMPUTED_VALUE"""),2023.0)</f>
        <v>2023</v>
      </c>
      <c r="H16" s="33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</row>
    <row r="17" ht="24.75" customHeight="1">
      <c r="A17" s="31"/>
      <c r="B17" s="20">
        <v>2014.0</v>
      </c>
      <c r="C17" s="65"/>
      <c r="D17" s="63"/>
      <c r="E17" s="33"/>
      <c r="F17" s="64">
        <f>IFERROR(__xludf.DUMMYFUNCTION("""COMPUTED_VALUE"""),2014.0)</f>
        <v>2014</v>
      </c>
      <c r="G17" s="20">
        <f>IFERROR(__xludf.DUMMYFUNCTION("""COMPUTED_VALUE"""),2024.0)</f>
        <v>2024</v>
      </c>
      <c r="H17" s="33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</row>
    <row r="18" ht="24.75" customHeight="1">
      <c r="A18" s="31"/>
      <c r="B18" s="20">
        <v>2015.0</v>
      </c>
      <c r="C18" s="65"/>
      <c r="D18" s="63"/>
      <c r="E18" s="33"/>
      <c r="F18" s="64">
        <f>IFERROR(__xludf.DUMMYFUNCTION("""COMPUTED_VALUE"""),2015.0)</f>
        <v>2015</v>
      </c>
      <c r="G18" s="20">
        <f>IFERROR(__xludf.DUMMYFUNCTION("""COMPUTED_VALUE"""),2025.0)</f>
        <v>2025</v>
      </c>
      <c r="H18" s="33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</row>
    <row r="19" ht="24.75" customHeight="1">
      <c r="A19" s="31"/>
      <c r="B19" s="20">
        <v>2016.0</v>
      </c>
      <c r="C19" s="65"/>
      <c r="D19" s="63"/>
      <c r="E19" s="33"/>
      <c r="F19" s="64">
        <f>IFERROR(__xludf.DUMMYFUNCTION("""COMPUTED_VALUE"""),2016.0)</f>
        <v>2016</v>
      </c>
      <c r="G19" s="65"/>
      <c r="H19" s="33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</row>
    <row r="20" ht="24.75" customHeight="1">
      <c r="A20" s="31"/>
      <c r="B20" s="20">
        <v>2017.0</v>
      </c>
      <c r="C20" s="65"/>
      <c r="D20" s="63"/>
      <c r="E20" s="33"/>
      <c r="F20" s="64">
        <f>IFERROR(__xludf.DUMMYFUNCTION("""COMPUTED_VALUE"""),2017.0)</f>
        <v>2017</v>
      </c>
      <c r="G20" s="65"/>
      <c r="H20" s="33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</row>
    <row r="21" ht="24.75" customHeight="1">
      <c r="A21" s="31"/>
      <c r="B21" s="20">
        <v>2018.0</v>
      </c>
      <c r="C21" s="65"/>
      <c r="D21" s="63"/>
      <c r="E21" s="33"/>
      <c r="F21" s="64">
        <f>IFERROR(__xludf.DUMMYFUNCTION("""COMPUTED_VALUE"""),2018.0)</f>
        <v>2018</v>
      </c>
      <c r="G21" s="65"/>
      <c r="H21" s="33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</row>
    <row r="22" ht="24.75" customHeight="1">
      <c r="A22" s="31"/>
      <c r="B22" s="20">
        <v>2019.0</v>
      </c>
      <c r="C22" s="65"/>
      <c r="D22" s="63"/>
      <c r="E22" s="33"/>
      <c r="F22" s="64">
        <f>IFERROR(__xludf.DUMMYFUNCTION("""COMPUTED_VALUE"""),2019.0)</f>
        <v>2019</v>
      </c>
      <c r="G22" s="65"/>
      <c r="H22" s="33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</row>
    <row r="23" ht="24.75" customHeight="1">
      <c r="A23" s="31"/>
      <c r="B23" s="20">
        <v>2020.0</v>
      </c>
      <c r="C23" s="65"/>
      <c r="D23" s="63"/>
      <c r="E23" s="33"/>
      <c r="F23" s="64">
        <f>IFERROR(__xludf.DUMMYFUNCTION("""COMPUTED_VALUE"""),2020.0)</f>
        <v>2020</v>
      </c>
      <c r="G23" s="65"/>
      <c r="H23" s="33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</row>
    <row r="24" ht="24.75" customHeight="1">
      <c r="A24" s="31"/>
      <c r="B24" s="20">
        <v>2021.0</v>
      </c>
      <c r="C24" s="65"/>
      <c r="D24" s="63"/>
      <c r="E24" s="33"/>
      <c r="F24" s="64">
        <f>IFERROR(__xludf.DUMMYFUNCTION("""COMPUTED_VALUE"""),2021.0)</f>
        <v>2021</v>
      </c>
      <c r="G24" s="65"/>
      <c r="H24" s="33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</row>
    <row r="25" ht="24.75" customHeight="1">
      <c r="A25" s="18"/>
      <c r="B25" s="20">
        <v>2022.0</v>
      </c>
      <c r="C25" s="65"/>
      <c r="D25" s="63"/>
      <c r="E25" s="33"/>
      <c r="F25" s="64">
        <f>IFERROR(__xludf.DUMMYFUNCTION("""COMPUTED_VALUE"""),2022.0)</f>
        <v>2022</v>
      </c>
      <c r="G25" s="65"/>
      <c r="H25" s="33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</row>
    <row r="26" ht="24.75" customHeight="1">
      <c r="A26" s="18"/>
      <c r="B26" s="20">
        <v>2023.0</v>
      </c>
      <c r="C26" s="65"/>
      <c r="D26" s="63"/>
      <c r="E26" s="33"/>
      <c r="F26" s="64">
        <f>IFERROR(__xludf.DUMMYFUNCTION("""COMPUTED_VALUE"""),2023.0)</f>
        <v>2023</v>
      </c>
      <c r="G26" s="65"/>
      <c r="H26" s="33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</row>
    <row r="27" ht="24.75" customHeight="1">
      <c r="A27" s="18"/>
      <c r="B27" s="20">
        <v>2024.0</v>
      </c>
      <c r="C27" s="65"/>
      <c r="D27" s="63"/>
      <c r="E27" s="33"/>
      <c r="F27" s="64">
        <f>IFERROR(__xludf.DUMMYFUNCTION("""COMPUTED_VALUE"""),2024.0)</f>
        <v>2024</v>
      </c>
      <c r="G27" s="65"/>
      <c r="H27" s="33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</row>
    <row r="28" ht="24.75" customHeight="1">
      <c r="A28" s="18"/>
      <c r="B28" s="20">
        <v>2025.0</v>
      </c>
      <c r="C28" s="65"/>
      <c r="D28" s="63"/>
      <c r="E28" s="33"/>
      <c r="F28" s="64">
        <f>IFERROR(__xludf.DUMMYFUNCTION("""COMPUTED_VALUE"""),2025.0)</f>
        <v>2025</v>
      </c>
      <c r="G28" s="65"/>
      <c r="H28" s="33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</row>
    <row r="29" ht="24.75" customHeight="1">
      <c r="A29" s="18"/>
      <c r="B29" s="20">
        <v>2026.0</v>
      </c>
      <c r="C29" s="65"/>
      <c r="D29" s="63"/>
      <c r="E29" s="33"/>
      <c r="F29" s="63"/>
      <c r="G29" s="65"/>
      <c r="H29" s="3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</row>
    <row r="30" ht="24.75" customHeight="1">
      <c r="A30" s="18"/>
      <c r="B30" s="20">
        <v>2027.0</v>
      </c>
      <c r="C30" s="65"/>
      <c r="D30" s="63"/>
      <c r="E30" s="33"/>
      <c r="F30" s="63"/>
      <c r="G30" s="65"/>
      <c r="H30" s="3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</row>
    <row r="31" ht="24.75" customHeight="1">
      <c r="A31" s="18"/>
      <c r="B31" s="20">
        <v>2028.0</v>
      </c>
      <c r="C31" s="65"/>
      <c r="D31" s="63"/>
      <c r="E31" s="33"/>
      <c r="F31" s="63"/>
      <c r="G31" s="65"/>
      <c r="H31" s="3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</row>
    <row r="32" ht="24.75" customHeight="1">
      <c r="A32" s="18"/>
      <c r="B32" s="20">
        <v>2029.0</v>
      </c>
      <c r="C32" s="65"/>
      <c r="D32" s="63"/>
      <c r="E32" s="33"/>
      <c r="F32" s="63"/>
      <c r="G32" s="65"/>
      <c r="H32" s="3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</row>
    <row r="33" ht="24.75" customHeight="1">
      <c r="A33" s="18"/>
      <c r="B33" s="20">
        <v>2030.0</v>
      </c>
      <c r="C33" s="65"/>
      <c r="D33" s="63"/>
      <c r="E33" s="33"/>
      <c r="F33" s="63"/>
      <c r="G33" s="65"/>
      <c r="H33" s="3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</row>
    <row r="34" ht="24.75" customHeight="1">
      <c r="A34" s="18"/>
      <c r="B34" s="20">
        <v>2031.0</v>
      </c>
      <c r="C34" s="65"/>
      <c r="D34" s="63"/>
      <c r="E34" s="33"/>
      <c r="F34" s="63"/>
      <c r="G34" s="65"/>
      <c r="H34" s="3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</row>
    <row r="35" ht="24.75" customHeight="1">
      <c r="A35" s="18"/>
      <c r="B35" s="20">
        <v>2032.0</v>
      </c>
      <c r="C35" s="65"/>
      <c r="D35" s="63"/>
      <c r="E35" s="33"/>
      <c r="F35" s="63"/>
      <c r="G35" s="65"/>
      <c r="H35" s="33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</row>
    <row r="36" ht="24.75" customHeight="1">
      <c r="A36" s="31"/>
      <c r="B36" s="20">
        <v>2033.0</v>
      </c>
      <c r="C36" s="65"/>
      <c r="D36" s="63"/>
      <c r="E36" s="33"/>
      <c r="F36" s="63"/>
      <c r="G36" s="65"/>
      <c r="H36" s="33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</row>
    <row r="37" ht="24.75" customHeight="1">
      <c r="A37" s="31"/>
      <c r="B37" s="20">
        <v>2034.0</v>
      </c>
      <c r="C37" s="65"/>
      <c r="D37" s="63"/>
      <c r="E37" s="33"/>
      <c r="F37" s="63"/>
      <c r="G37" s="65"/>
      <c r="H37" s="33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</row>
    <row r="38" ht="24.75" customHeight="1">
      <c r="A38" s="31"/>
      <c r="B38" s="20">
        <v>2035.0</v>
      </c>
      <c r="C38" s="65"/>
      <c r="D38" s="63"/>
      <c r="E38" s="33"/>
      <c r="F38" s="63"/>
      <c r="G38" s="65"/>
      <c r="H38" s="33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</row>
    <row r="39" ht="24.75" customHeight="1">
      <c r="A39" s="31"/>
      <c r="B39" s="20">
        <v>2036.0</v>
      </c>
      <c r="C39" s="65"/>
      <c r="D39" s="63"/>
      <c r="E39" s="33"/>
      <c r="F39" s="63"/>
      <c r="G39" s="65"/>
      <c r="H39" s="33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</row>
    <row r="40" ht="24.75" customHeight="1">
      <c r="A40" s="31"/>
      <c r="B40" s="20">
        <v>2037.0</v>
      </c>
      <c r="C40" s="65"/>
      <c r="D40" s="63"/>
      <c r="E40" s="33"/>
      <c r="F40" s="63"/>
      <c r="G40" s="65"/>
      <c r="H40" s="33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</row>
    <row r="41" ht="24.75" customHeight="1">
      <c r="A41" s="31"/>
      <c r="B41" s="20">
        <v>2038.0</v>
      </c>
      <c r="C41" s="65"/>
      <c r="D41" s="63"/>
      <c r="E41" s="33"/>
      <c r="F41" s="63"/>
      <c r="G41" s="65"/>
      <c r="H41" s="33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</row>
    <row r="42" ht="24.75" customHeight="1">
      <c r="A42" s="31"/>
      <c r="B42" s="20">
        <v>2039.0</v>
      </c>
      <c r="C42" s="65"/>
      <c r="D42" s="63"/>
      <c r="E42" s="33"/>
      <c r="F42" s="63"/>
      <c r="G42" s="65"/>
      <c r="H42" s="33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</row>
    <row r="43" ht="24.75" customHeight="1">
      <c r="A43" s="31"/>
      <c r="B43" s="20">
        <v>2040.0</v>
      </c>
      <c r="C43" s="65"/>
      <c r="D43" s="63"/>
      <c r="E43" s="5"/>
      <c r="F43" s="63"/>
      <c r="G43" s="6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</row>
    <row r="44" ht="24.75" customHeight="1">
      <c r="A44" s="31"/>
      <c r="B44" s="20">
        <v>2041.0</v>
      </c>
      <c r="C44" s="65"/>
      <c r="D44" s="63"/>
      <c r="E44" s="33"/>
      <c r="F44" s="63"/>
      <c r="G44" s="6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</row>
    <row r="45" ht="24.75" customHeight="1">
      <c r="A45" s="31"/>
      <c r="B45" s="20">
        <v>2042.0</v>
      </c>
      <c r="C45" s="65"/>
      <c r="D45" s="63"/>
      <c r="E45" s="33"/>
      <c r="F45" s="63"/>
      <c r="G45" s="6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</row>
    <row r="46" ht="24.75" customHeight="1">
      <c r="A46" s="31"/>
      <c r="B46" s="20">
        <v>2043.0</v>
      </c>
      <c r="C46" s="65"/>
      <c r="D46" s="63"/>
      <c r="E46" s="33"/>
      <c r="F46" s="63"/>
      <c r="G46" s="6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</row>
    <row r="47" ht="24.75" customHeight="1">
      <c r="A47" s="40"/>
      <c r="B47" s="20">
        <v>2044.0</v>
      </c>
      <c r="C47" s="65"/>
      <c r="D47" s="63"/>
      <c r="E47" s="33"/>
      <c r="F47" s="63"/>
      <c r="G47" s="6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</row>
    <row r="48" ht="24.75" customHeight="1">
      <c r="A48" s="40"/>
      <c r="B48" s="20">
        <v>2045.0</v>
      </c>
      <c r="C48" s="65"/>
      <c r="D48" s="63"/>
      <c r="E48" s="5"/>
      <c r="F48" s="63"/>
      <c r="G48" s="6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</row>
    <row r="49" ht="24.75" customHeight="1">
      <c r="A49" s="40"/>
      <c r="B49" s="20">
        <v>2046.0</v>
      </c>
      <c r="C49" s="65"/>
      <c r="D49" s="63"/>
      <c r="E49" s="5"/>
      <c r="F49" s="63"/>
      <c r="G49" s="6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</row>
    <row r="50" ht="24.75" customHeight="1">
      <c r="A50" s="40"/>
      <c r="B50" s="20">
        <v>2047.0</v>
      </c>
      <c r="C50" s="65"/>
      <c r="D50" s="63"/>
      <c r="E50" s="5"/>
      <c r="F50" s="63"/>
      <c r="G50" s="6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</row>
    <row r="51" ht="24.75" customHeight="1">
      <c r="A51" s="40"/>
      <c r="B51" s="20">
        <v>2048.0</v>
      </c>
      <c r="C51" s="65"/>
      <c r="D51" s="63"/>
      <c r="E51" s="5"/>
      <c r="F51" s="63"/>
      <c r="G51" s="6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</row>
    <row r="52" ht="24.75" customHeight="1">
      <c r="A52" s="40"/>
      <c r="B52" s="20">
        <v>2049.0</v>
      </c>
      <c r="C52" s="65"/>
      <c r="D52" s="63"/>
      <c r="E52" s="5"/>
      <c r="F52" s="63"/>
      <c r="G52" s="6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</row>
    <row r="53" ht="24.75" customHeight="1">
      <c r="A53" s="40"/>
      <c r="B53" s="20">
        <v>2050.0</v>
      </c>
      <c r="C53" s="65"/>
      <c r="D53" s="63"/>
      <c r="E53" s="5"/>
      <c r="F53" s="63"/>
      <c r="G53" s="6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</row>
    <row r="54" ht="24.75" customHeight="1">
      <c r="A54" s="40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</row>
    <row r="55" ht="24.75" customHeight="1">
      <c r="A55" s="40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</row>
    <row r="56" ht="24.75" customHeight="1">
      <c r="A56" s="40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</row>
    <row r="57" ht="24.75" customHeight="1">
      <c r="A57" s="40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</row>
    <row r="58" ht="24.75" customHeight="1">
      <c r="A58" s="40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</row>
    <row r="59" ht="24.75" customHeight="1">
      <c r="A59" s="40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</row>
    <row r="60" ht="24.75" customHeight="1">
      <c r="A60" s="40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</row>
    <row r="61" ht="24.75" customHeight="1">
      <c r="A61" s="40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</row>
    <row r="62" ht="24.75" customHeight="1">
      <c r="A62" s="40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</row>
    <row r="63" ht="24.75" customHeight="1">
      <c r="A63" s="40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</row>
    <row r="64" ht="24.75" customHeight="1">
      <c r="A64" s="40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</row>
    <row r="65" ht="24.75" customHeight="1">
      <c r="A65" s="40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</row>
    <row r="66" ht="24.75" customHeight="1">
      <c r="A66" s="40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</row>
    <row r="67" ht="24.75" customHeight="1">
      <c r="A67" s="40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</row>
    <row r="68" ht="24.75" customHeight="1">
      <c r="A68" s="40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</row>
    <row r="69" ht="24.75" customHeight="1">
      <c r="A69" s="40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</row>
    <row r="70" ht="24.75" customHeight="1">
      <c r="A70" s="40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</row>
    <row r="71" ht="24.75" customHeight="1">
      <c r="A71" s="40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</row>
    <row r="72" ht="24.75" customHeight="1">
      <c r="A72" s="40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</row>
    <row r="73" ht="24.75" customHeight="1">
      <c r="A73" s="40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</row>
    <row r="74" ht="24.75" customHeight="1">
      <c r="A74" s="40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</row>
    <row r="75" ht="24.75" customHeight="1">
      <c r="A75" s="40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</row>
    <row r="76" ht="24.75" customHeight="1">
      <c r="A76" s="40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</row>
    <row r="77" ht="24.75" customHeight="1">
      <c r="A77" s="40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</row>
    <row r="78" ht="24.75" customHeight="1">
      <c r="A78" s="40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</row>
    <row r="79" ht="24.75" customHeight="1">
      <c r="A79" s="40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</row>
    <row r="80" ht="24.75" customHeight="1">
      <c r="A80" s="40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</row>
    <row r="81" ht="24.75" customHeight="1">
      <c r="A81" s="40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</row>
    <row r="82" ht="24.75" customHeight="1">
      <c r="A82" s="40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</row>
    <row r="83" ht="24.75" customHeight="1">
      <c r="A83" s="40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</row>
    <row r="84" ht="24.75" customHeight="1">
      <c r="A84" s="40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</row>
    <row r="85" ht="24.75" customHeight="1">
      <c r="A85" s="40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</row>
    <row r="86" ht="24.75" customHeight="1">
      <c r="A86" s="40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</row>
    <row r="87" ht="24.75" customHeight="1">
      <c r="A87" s="40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</row>
    <row r="88" ht="24.75" customHeight="1">
      <c r="A88" s="40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</row>
    <row r="89" ht="24.75" customHeight="1">
      <c r="A89" s="40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</row>
    <row r="90" ht="24.75" customHeight="1">
      <c r="A90" s="40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</row>
    <row r="91" ht="24.75" customHeight="1">
      <c r="A91" s="40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</row>
    <row r="92" ht="24.75" customHeight="1">
      <c r="A92" s="40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</row>
    <row r="93" ht="24.75" customHeight="1">
      <c r="A93" s="40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4" ht="24.75" customHeight="1">
      <c r="A94" s="40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</row>
    <row r="95" ht="24.75" customHeight="1">
      <c r="A95" s="40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</row>
    <row r="96" ht="24.75" customHeight="1">
      <c r="A96" s="40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</row>
    <row r="97" ht="24.75" customHeight="1">
      <c r="A97" s="40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</row>
    <row r="98" ht="24.75" customHeight="1">
      <c r="A98" s="40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</row>
    <row r="99" ht="24.75" customHeight="1">
      <c r="A99" s="40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</row>
    <row r="100" ht="24.75" customHeight="1">
      <c r="A100" s="40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</row>
    <row r="101" ht="24.75" customHeight="1">
      <c r="A101" s="40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</row>
    <row r="102" ht="24.75" customHeight="1">
      <c r="A102" s="40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</row>
    <row r="103" ht="24.75" customHeight="1">
      <c r="A103" s="40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</row>
    <row r="104" ht="24.75" customHeight="1">
      <c r="A104" s="40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</row>
    <row r="105" ht="24.75" customHeight="1">
      <c r="A105" s="40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</row>
    <row r="106" ht="24.75" customHeight="1">
      <c r="A106" s="40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</row>
    <row r="107" ht="24.75" customHeight="1">
      <c r="A107" s="40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</row>
    <row r="108" ht="24.75" customHeight="1">
      <c r="A108" s="40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</row>
    <row r="109" ht="24.75" customHeight="1">
      <c r="A109" s="40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</row>
    <row r="110" ht="24.75" customHeight="1">
      <c r="A110" s="40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</row>
    <row r="111" ht="24.75" customHeight="1">
      <c r="A111" s="40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</row>
    <row r="112" ht="24.75" customHeight="1">
      <c r="A112" s="40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</row>
    <row r="113" ht="24.75" customHeight="1">
      <c r="A113" s="40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</row>
    <row r="114" ht="24.75" customHeight="1">
      <c r="A114" s="40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</row>
    <row r="115" ht="24.75" customHeight="1">
      <c r="A115" s="40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</row>
    <row r="116" ht="24.75" customHeight="1">
      <c r="A116" s="40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</row>
    <row r="117" ht="24.75" customHeight="1">
      <c r="A117" s="40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</row>
    <row r="118" ht="24.75" customHeight="1">
      <c r="A118" s="40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</row>
    <row r="119" ht="24.75" customHeight="1">
      <c r="A119" s="40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</row>
    <row r="120" ht="24.75" customHeight="1">
      <c r="A120" s="40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</row>
    <row r="121" ht="24.75" customHeight="1">
      <c r="A121" s="40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</row>
    <row r="122" ht="24.75" customHeight="1">
      <c r="A122" s="40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</row>
    <row r="123" ht="24.75" customHeight="1">
      <c r="A123" s="40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</row>
    <row r="124" ht="24.75" customHeight="1">
      <c r="A124" s="40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</row>
    <row r="125" ht="24.75" customHeight="1">
      <c r="A125" s="40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</row>
    <row r="126" ht="24.75" customHeight="1">
      <c r="A126" s="40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</row>
    <row r="127" ht="24.75" customHeight="1">
      <c r="A127" s="40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</row>
    <row r="128" ht="24.75" customHeight="1">
      <c r="A128" s="40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</row>
    <row r="129" ht="24.75" customHeight="1">
      <c r="A129" s="40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</row>
    <row r="130" ht="24.75" customHeight="1">
      <c r="A130" s="40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</row>
    <row r="131" ht="24.75" customHeight="1">
      <c r="A131" s="40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</row>
    <row r="132" ht="24.75" customHeight="1">
      <c r="A132" s="40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</row>
    <row r="133" ht="24.75" customHeight="1">
      <c r="A133" s="40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</row>
    <row r="134" ht="24.75" customHeight="1">
      <c r="A134" s="40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</row>
    <row r="135" ht="24.75" customHeight="1">
      <c r="A135" s="40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</row>
    <row r="136" ht="24.75" customHeight="1">
      <c r="A136" s="40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</row>
    <row r="137" ht="24.75" customHeight="1">
      <c r="A137" s="40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</row>
    <row r="138" ht="24.75" customHeight="1">
      <c r="A138" s="40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</row>
    <row r="139" ht="24.75" customHeight="1">
      <c r="A139" s="40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</row>
    <row r="140" ht="24.75" customHeight="1">
      <c r="A140" s="40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</row>
    <row r="141" ht="24.75" customHeight="1">
      <c r="A141" s="40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</row>
    <row r="142" ht="24.75" customHeight="1">
      <c r="A142" s="40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</row>
    <row r="143" ht="24.75" customHeight="1">
      <c r="A143" s="40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</row>
    <row r="144" ht="24.75" customHeight="1">
      <c r="A144" s="40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</row>
    <row r="145" ht="24.75" customHeight="1">
      <c r="A145" s="40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</row>
    <row r="146" ht="24.75" customHeight="1">
      <c r="A146" s="40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</row>
    <row r="147" ht="24.75" customHeight="1">
      <c r="A147" s="40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</row>
    <row r="148" ht="24.75" customHeight="1">
      <c r="A148" s="40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</row>
    <row r="149" ht="24.75" customHeight="1">
      <c r="A149" s="40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</row>
    <row r="150" ht="24.75" customHeight="1">
      <c r="A150" s="40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</row>
    <row r="151" ht="24.75" customHeight="1">
      <c r="A151" s="40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</row>
    <row r="152" ht="24.75" customHeight="1">
      <c r="A152" s="40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</row>
    <row r="153" ht="24.75" customHeight="1">
      <c r="A153" s="40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</row>
    <row r="154" ht="24.75" customHeight="1">
      <c r="A154" s="40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</row>
    <row r="155" ht="24.75" customHeight="1">
      <c r="A155" s="40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</row>
    <row r="156" ht="24.75" customHeight="1">
      <c r="A156" s="40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</row>
    <row r="157" ht="24.75" customHeight="1">
      <c r="A157" s="40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</row>
    <row r="158" ht="24.75" customHeight="1">
      <c r="A158" s="40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</row>
    <row r="159" ht="24.75" customHeight="1">
      <c r="A159" s="40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</row>
    <row r="160" ht="24.75" customHeight="1">
      <c r="A160" s="40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</row>
    <row r="161" ht="24.75" customHeight="1">
      <c r="A161" s="40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</row>
    <row r="162" ht="24.75" customHeight="1">
      <c r="A162" s="40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</row>
    <row r="163" ht="24.75" customHeight="1">
      <c r="A163" s="40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</row>
    <row r="164" ht="24.75" customHeight="1">
      <c r="A164" s="40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</row>
    <row r="165" ht="24.75" customHeight="1">
      <c r="A165" s="40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</row>
    <row r="166" ht="24.75" customHeight="1">
      <c r="A166" s="40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</row>
    <row r="167" ht="24.75" customHeight="1">
      <c r="A167" s="40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</row>
    <row r="168" ht="24.75" customHeight="1">
      <c r="A168" s="40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</row>
    <row r="169" ht="24.75" customHeight="1">
      <c r="A169" s="40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</row>
    <row r="170" ht="24.75" customHeight="1">
      <c r="A170" s="40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</row>
    <row r="171" ht="24.75" customHeight="1">
      <c r="A171" s="40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</row>
    <row r="172" ht="24.75" customHeight="1">
      <c r="A172" s="40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</row>
    <row r="173" ht="24.75" customHeight="1">
      <c r="A173" s="40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</row>
    <row r="174" ht="24.75" customHeight="1">
      <c r="A174" s="40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</row>
    <row r="175" ht="24.75" customHeight="1">
      <c r="A175" s="40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</row>
    <row r="176" ht="24.75" customHeight="1">
      <c r="A176" s="40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</row>
    <row r="177" ht="24.75" customHeight="1">
      <c r="A177" s="40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</row>
    <row r="178" ht="24.75" customHeight="1">
      <c r="A178" s="40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</row>
    <row r="179" ht="24.75" customHeight="1">
      <c r="A179" s="40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</row>
    <row r="180" ht="24.75" customHeight="1">
      <c r="A180" s="40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</row>
    <row r="181" ht="24.75" customHeight="1">
      <c r="A181" s="40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</row>
    <row r="182" ht="24.75" customHeight="1">
      <c r="A182" s="40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</row>
    <row r="183" ht="24.75" customHeight="1">
      <c r="A183" s="40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</row>
    <row r="184" ht="24.75" customHeight="1">
      <c r="A184" s="40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</row>
    <row r="185" ht="24.75" customHeight="1">
      <c r="A185" s="40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</row>
    <row r="186" ht="24.75" customHeight="1">
      <c r="A186" s="40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</row>
    <row r="187" ht="24.75" customHeight="1">
      <c r="A187" s="40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</row>
    <row r="188" ht="24.75" customHeight="1">
      <c r="A188" s="40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</row>
    <row r="189" ht="24.75" customHeight="1">
      <c r="A189" s="40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</row>
    <row r="190" ht="24.75" customHeight="1">
      <c r="A190" s="40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</row>
    <row r="191" ht="24.75" customHeight="1">
      <c r="A191" s="40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</row>
    <row r="192" ht="24.75" customHeight="1">
      <c r="A192" s="40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</row>
    <row r="193" ht="24.75" customHeight="1">
      <c r="A193" s="40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</row>
    <row r="194" ht="24.75" customHeight="1">
      <c r="A194" s="40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</row>
    <row r="195" ht="24.75" customHeight="1">
      <c r="A195" s="40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</row>
    <row r="196" ht="24.75" customHeight="1">
      <c r="A196" s="40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</row>
    <row r="197" ht="24.75" customHeight="1">
      <c r="A197" s="40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</row>
    <row r="198" ht="24.75" customHeight="1">
      <c r="A198" s="40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</row>
    <row r="199" ht="24.75" customHeight="1">
      <c r="A199" s="40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</row>
    <row r="200" ht="24.75" customHeight="1">
      <c r="A200" s="40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</row>
    <row r="201" ht="24.75" customHeight="1">
      <c r="A201" s="40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</row>
    <row r="202" ht="24.75" customHeight="1">
      <c r="A202" s="40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</row>
    <row r="203" ht="24.75" customHeight="1">
      <c r="A203" s="40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</row>
    <row r="204" ht="24.75" customHeight="1">
      <c r="A204" s="40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</row>
    <row r="205" ht="24.75" customHeight="1">
      <c r="A205" s="40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</row>
    <row r="206" ht="24.75" customHeight="1">
      <c r="A206" s="40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</row>
    <row r="207" ht="24.75" customHeight="1">
      <c r="A207" s="40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</row>
    <row r="208" ht="24.75" customHeight="1">
      <c r="A208" s="40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</row>
    <row r="209" ht="24.75" customHeight="1">
      <c r="A209" s="40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</row>
    <row r="210" ht="24.75" customHeight="1">
      <c r="A210" s="40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</row>
    <row r="211" ht="24.75" customHeight="1">
      <c r="A211" s="40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</row>
    <row r="212" ht="24.75" customHeight="1">
      <c r="A212" s="40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</row>
    <row r="213" ht="24.75" customHeight="1">
      <c r="A213" s="40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</row>
    <row r="214" ht="24.75" customHeight="1">
      <c r="A214" s="40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</row>
    <row r="215" ht="24.75" customHeight="1">
      <c r="A215" s="40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</row>
    <row r="216" ht="24.75" customHeight="1">
      <c r="A216" s="40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</row>
    <row r="217" ht="24.75" customHeight="1">
      <c r="A217" s="40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</row>
    <row r="218" ht="24.75" customHeight="1">
      <c r="A218" s="40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</row>
    <row r="219" ht="24.75" customHeight="1">
      <c r="A219" s="40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</row>
    <row r="220" ht="24.75" customHeight="1">
      <c r="A220" s="40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</row>
    <row r="221" ht="24.75" customHeight="1">
      <c r="A221" s="40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</row>
    <row r="222" ht="24.75" customHeight="1">
      <c r="A222" s="40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</row>
    <row r="223" ht="24.75" customHeight="1">
      <c r="A223" s="40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</row>
    <row r="224" ht="24.75" customHeight="1">
      <c r="A224" s="40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</row>
    <row r="225" ht="24.75" customHeight="1">
      <c r="A225" s="40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</row>
    <row r="226" ht="24.75" customHeight="1">
      <c r="A226" s="40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</row>
    <row r="227" ht="24.75" customHeight="1">
      <c r="A227" s="40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</row>
    <row r="228" ht="24.75" customHeight="1">
      <c r="A228" s="40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</row>
    <row r="229" ht="24.75" customHeight="1">
      <c r="A229" s="40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</row>
    <row r="230" ht="24.75" customHeight="1">
      <c r="A230" s="40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</row>
    <row r="231" ht="24.75" customHeight="1">
      <c r="A231" s="40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</row>
    <row r="232" ht="24.75" customHeight="1">
      <c r="A232" s="40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</row>
    <row r="233" ht="24.75" customHeight="1">
      <c r="A233" s="40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</row>
    <row r="234" ht="24.75" customHeight="1">
      <c r="A234" s="40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</row>
    <row r="235" ht="24.75" customHeight="1">
      <c r="A235" s="40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</row>
    <row r="236" ht="24.75" customHeight="1">
      <c r="A236" s="40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</row>
    <row r="237" ht="24.75" customHeight="1">
      <c r="A237" s="40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</row>
    <row r="238" ht="24.75" customHeight="1">
      <c r="A238" s="40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</row>
    <row r="239" ht="24.75" customHeight="1">
      <c r="A239" s="40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</row>
    <row r="240" ht="24.75" customHeight="1">
      <c r="A240" s="40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</row>
    <row r="241" ht="24.75" customHeight="1">
      <c r="A241" s="40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</row>
    <row r="242" ht="24.75" customHeight="1">
      <c r="A242" s="40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</row>
    <row r="243" ht="24.75" customHeight="1">
      <c r="A243" s="40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</row>
    <row r="244" ht="24.75" customHeight="1">
      <c r="A244" s="40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</row>
    <row r="245" ht="24.75" customHeight="1">
      <c r="A245" s="40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</row>
    <row r="246" ht="24.75" customHeight="1">
      <c r="A246" s="40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</row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</sheetData>
  <conditionalFormatting sqref="B12 D12 F12">
    <cfRule type="notContainsBlanks" dxfId="4" priority="1">
      <formula>LEN(TRIM(B12))&gt;0</formula>
    </cfRule>
  </conditionalFormatting>
  <drawing r:id="rId1"/>
  <tableParts count="2">
    <tablePart r:id="rId4"/>
    <tablePart r:id="rId5"/>
  </tableParts>
</worksheet>
</file>