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1º TRI - 2023" sheetId="3" r:id="rId6"/>
    <sheet state="visible" name="2º TRI - 2023" sheetId="4" r:id="rId7"/>
    <sheet state="visible" name="3º TRI - 2023" sheetId="5" r:id="rId8"/>
    <sheet state="visible" name="4º TRI - 2023" sheetId="6" r:id="rId9"/>
    <sheet state="visible" name="BALANCA" sheetId="7" r:id="rId10"/>
    <sheet state="visible" name="GRÁFICO - BALANÇA" sheetId="8" r:id="rId11"/>
  </sheets>
  <definedNames>
    <definedName hidden="1" localSheetId="3" name="_xlnm._FilterDatabase">'2º TRI - 2023'!$D$2:$E$25</definedName>
  </definedNames>
  <calcPr/>
  <extLst>
    <ext uri="GoogleSheetsCustomDataVersion2">
      <go:sheetsCustomData xmlns:go="http://customooxmlschemas.google.com/" r:id="rId12" roundtripDataChecksum="zmc01xrazLTCjIkyfRho/zgPjJt62bLKteGKd4lqzt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ID#AAAA35uaAE4
    (2023-08-25 16:32:42)
Reduzido</t>
      </text>
    </comment>
    <comment authorId="0" ref="D2">
      <text>
        <t xml:space="preserve">======
ID#AAAA35uaAE0
    (2023-08-25 16:32:42)
Reduzido</t>
      </text>
    </comment>
  </commentList>
  <extLst>
    <ext uri="GoogleSheetsCustomDataVersion2">
      <go:sheetsCustomData xmlns:go="http://customooxmlschemas.google.com/" r:id="rId1" roundtripDataSignature="AMtx7mj3TPwZNaime/9+Cz8Rei8gTRWwww=="/>
    </ext>
  </extLst>
</comments>
</file>

<file path=xl/sharedStrings.xml><?xml version="1.0" encoding="utf-8"?>
<sst xmlns="http://schemas.openxmlformats.org/spreadsheetml/2006/main" count="357" uniqueCount="93">
  <si>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</si>
  <si>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</si>
  <si>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</si>
  <si>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</si>
  <si>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</si>
  <si>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</si>
  <si>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</si>
  <si>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</si>
  <si>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</si>
  <si>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</si>
  <si>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</si>
  <si>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</si>
  <si>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</si>
  <si>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</si>
  <si>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</si>
  <si>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</si>
  <si>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EXPORTAÇÕES</t>
  </si>
  <si>
    <t>IMPORTAÇÕES</t>
  </si>
  <si>
    <t>País</t>
  </si>
  <si>
    <t>Valor (US$)</t>
  </si>
  <si>
    <t>Descrição (SH2)</t>
  </si>
  <si>
    <t>%</t>
  </si>
  <si>
    <t>Estados Unidos</t>
  </si>
  <si>
    <t>China</t>
  </si>
  <si>
    <t>Ferro fundido, ferro e aço</t>
  </si>
  <si>
    <t>Produtos químicos inorgânicos; compostos inorgânicos ou orgânicos de metais preciosos, de elementos radioativos, de metais das terras raras ou de isótopos</t>
  </si>
  <si>
    <t>Brasil</t>
  </si>
  <si>
    <t>Outros metais comuns; ceramais (cermets); obras dessas matérias</t>
  </si>
  <si>
    <t>Japão</t>
  </si>
  <si>
    <t>França</t>
  </si>
  <si>
    <t>Estanho e suas obras</t>
  </si>
  <si>
    <t>Espanha</t>
  </si>
  <si>
    <t>Alumínio e suas obras</t>
  </si>
  <si>
    <t>Minerios, escórias e cinzas</t>
  </si>
  <si>
    <t>Holanda</t>
  </si>
  <si>
    <t>Turquia</t>
  </si>
  <si>
    <t>Cobre e suas obras</t>
  </si>
  <si>
    <t>Bélgica</t>
  </si>
  <si>
    <t>Alemanha</t>
  </si>
  <si>
    <t>Madeira, carvão vegetal e obras de madeira</t>
  </si>
  <si>
    <t>Produtos cerâmicos</t>
  </si>
  <si>
    <t>México</t>
  </si>
  <si>
    <t>Máquinas, aparelhos e materiais elétricos, e suas partes; aparelhos de gravação ou de reprodução de som, aparelhos de gravação ou de reprodução de imagens e de som em televisão, e suas partes e acessórios</t>
  </si>
  <si>
    <t>Itália</t>
  </si>
  <si>
    <t>Sal; enxofre; terras e pedras; gesso, cal e cimento</t>
  </si>
  <si>
    <t>Índia</t>
  </si>
  <si>
    <t>Obras diversas</t>
  </si>
  <si>
    <t>Eslovênia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</si>
  <si>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</si>
  <si>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Vestuário e seus acessórios, exceto de Malha</t>
  </si>
  <si>
    <t>Polônia</t>
  </si>
  <si>
    <t>Obras de pedra, gesso, cimento, amianto, mica ou de matérias semelhantes</t>
  </si>
  <si>
    <t>África do Sul</t>
  </si>
  <si>
    <t>Estônia</t>
  </si>
  <si>
    <t>Argentina</t>
  </si>
  <si>
    <t>Uruguai</t>
  </si>
  <si>
    <t>Tailândia</t>
  </si>
  <si>
    <t>Nova Zelândia</t>
  </si>
  <si>
    <t>Venezuela</t>
  </si>
  <si>
    <t>Coreia do Sul</t>
  </si>
  <si>
    <t xml:space="preserve">Outros </t>
  </si>
  <si>
    <t>Colômbia</t>
  </si>
  <si>
    <t>Eslováquia</t>
  </si>
  <si>
    <t>Reino Unido</t>
  </si>
  <si>
    <t>Equador</t>
  </si>
  <si>
    <t>Dinamarca</t>
  </si>
  <si>
    <t>Filipinas</t>
  </si>
  <si>
    <t>Sementes e frutos oleaginosos; grãos, sementes e frutos diversos; plantas industriais ou medicinais; palhas e forragens</t>
  </si>
  <si>
    <t>Combustíveis minerais, óleos minerais e produtos da sua destilação; matérias betuminosas; ceras minerais</t>
  </si>
  <si>
    <t>Reatores nucleares, caldeiras, máquinas, aparelhos e instrumentos mecânicos, e suas partes</t>
  </si>
  <si>
    <t>Ferramentas, artefatos de cutelaria e talheres, e suas partes, de metais comuns</t>
  </si>
  <si>
    <t>Produtos diversos das indústrias químicas</t>
  </si>
  <si>
    <t>Instrumentos e aparelhos de óptica, de fotografia, de cinematografia, de medida, de controle ou de precisão; instrumentos e aparelhos médico-cirúrgicos; suas partes e acessórios</t>
  </si>
  <si>
    <t>Plásticos e suas obras</t>
  </si>
  <si>
    <t>Obras diversas de metais comuns</t>
  </si>
  <si>
    <t>Áustria</t>
  </si>
  <si>
    <t>Paraguai</t>
  </si>
  <si>
    <t>Outros</t>
  </si>
  <si>
    <t>Argélia</t>
  </si>
  <si>
    <t>Luxemburgo</t>
  </si>
  <si>
    <t>Romênia</t>
  </si>
  <si>
    <t>República Dominicana</t>
  </si>
  <si>
    <t>Emirados Árabes Unidos</t>
  </si>
  <si>
    <t>Porto Rico</t>
  </si>
  <si>
    <t>Singapura</t>
  </si>
  <si>
    <t>Grécia</t>
  </si>
  <si>
    <t>Country</t>
  </si>
  <si>
    <t>$19.116.854</t>
  </si>
  <si>
    <t>1º TRIMESTRE</t>
  </si>
  <si>
    <t xml:space="preserve"> </t>
  </si>
  <si>
    <t>2º TRIMESTRE</t>
  </si>
  <si>
    <t>3º TRIMESTRE</t>
  </si>
  <si>
    <t>4º TRIMESTRE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</si>
</sst>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  <numFmt numFmtId="168" formatCode="[$$]#,##0.0"/>
  </numFmts>
  <fonts count="11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rgb="FF212529"/>
      <name val="Arial"/>
    </font>
    <font>
      <sz val="12.0"/>
      <color rgb="FF212529"/>
      <name val="Roboto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rgb="FF000000"/>
        <bgColor rgb="FF00000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FFFFFF"/>
      </top>
      <bottom style="thin">
        <color rgb="FFFFFFFF"/>
      </bottom>
    </border>
    <border>
      <top style="thin">
        <color rgb="FFE9ECEF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8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8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left" vertical="center"/>
    </xf>
    <xf borderId="9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left" vertical="center"/>
    </xf>
    <xf borderId="1" fillId="6" fontId="2" numFmtId="167" xfId="0" applyAlignment="1" applyBorder="1" applyFont="1" applyNumberFormat="1">
      <alignment horizontal="center" vertical="center"/>
    </xf>
    <xf borderId="0" fillId="2" fontId="2" numFmtId="0" xfId="0" applyAlignment="1" applyFont="1">
      <alignment horizontal="center" vertical="center"/>
    </xf>
    <xf borderId="14" fillId="0" fontId="2" numFmtId="165" xfId="0" applyAlignment="1" applyBorder="1" applyFont="1" applyNumberFormat="1">
      <alignment horizontal="left" vertical="center"/>
    </xf>
    <xf borderId="14" fillId="0" fontId="2" numFmtId="167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center" vertical="center"/>
    </xf>
    <xf borderId="1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horizontal="left" vertical="center"/>
    </xf>
    <xf borderId="1" fillId="6" fontId="2" numFmtId="167" xfId="0" applyAlignment="1" applyBorder="1" applyFont="1" applyNumberForma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0" fillId="6" fontId="2" numFmtId="0" xfId="0" applyAlignment="1" applyFont="1">
      <alignment horizontal="center" vertical="center"/>
    </xf>
    <xf borderId="1" fillId="7" fontId="2" numFmtId="0" xfId="0" applyAlignment="1" applyBorder="1" applyFont="1">
      <alignment horizontal="left" shrinkToFit="0" vertical="center" wrapText="1"/>
    </xf>
    <xf borderId="1" fillId="7" fontId="2" numFmtId="165" xfId="0" applyAlignment="1" applyBorder="1" applyFont="1" applyNumberFormat="1">
      <alignment horizontal="left" vertical="center"/>
    </xf>
    <xf borderId="14" fillId="6" fontId="2" numFmtId="165" xfId="0" applyAlignment="1" applyBorder="1" applyFont="1" applyNumberFormat="1">
      <alignment horizontal="left" vertical="center"/>
    </xf>
    <xf borderId="14" fillId="6" fontId="2" numFmtId="167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right" vertical="center"/>
    </xf>
    <xf borderId="1" fillId="6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center" vertical="center"/>
    </xf>
    <xf borderId="1" fillId="6" fontId="2" numFmtId="165" xfId="0" applyAlignment="1" applyBorder="1" applyFont="1" applyNumberFormat="1">
      <alignment horizontal="center" vertical="center"/>
    </xf>
    <xf borderId="12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left" shrinkToFit="0" vertical="center" wrapText="1"/>
    </xf>
    <xf borderId="14" fillId="0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horizontal="left" vertical="center"/>
    </xf>
    <xf borderId="16" fillId="8" fontId="9" numFmtId="49" xfId="0" applyAlignment="1" applyBorder="1" applyFill="1" applyFont="1" applyNumberFormat="1">
      <alignment vertical="top"/>
    </xf>
    <xf borderId="1" fillId="2" fontId="1" numFmtId="49" xfId="0" applyAlignment="1" applyBorder="1" applyFont="1" applyNumberFormat="1">
      <alignment horizontal="center" vertical="center"/>
    </xf>
    <xf borderId="14" fillId="3" fontId="1" numFmtId="49" xfId="0" applyAlignment="1" applyBorder="1" applyFont="1" applyNumberFormat="1">
      <alignment horizontal="center" vertical="center"/>
    </xf>
    <xf borderId="17" fillId="3" fontId="1" numFmtId="49" xfId="0" applyAlignment="1" applyBorder="1" applyFont="1" applyNumberFormat="1">
      <alignment horizontal="center" vertical="center"/>
    </xf>
    <xf borderId="18" fillId="3" fontId="1" numFmtId="49" xfId="0" applyAlignment="1" applyBorder="1" applyFont="1" applyNumberFormat="1">
      <alignment horizontal="center" vertical="center"/>
    </xf>
    <xf borderId="0" fillId="0" fontId="5" numFmtId="0" xfId="0" applyFont="1"/>
    <xf borderId="14" fillId="0" fontId="10" numFmtId="49" xfId="0" applyAlignment="1" applyBorder="1" applyFont="1" applyNumberFormat="1">
      <alignment horizontal="center" vertical="center"/>
    </xf>
    <xf borderId="17" fillId="0" fontId="10" numFmtId="49" xfId="0" applyAlignment="1" applyBorder="1" applyFont="1" applyNumberFormat="1">
      <alignment horizontal="center" vertical="center"/>
    </xf>
    <xf borderId="18" fillId="0" fontId="10" numFmtId="4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6" fontId="2" numFmtId="168" xfId="0" applyAlignment="1" applyBorder="1" applyFont="1" applyNumberFormat="1">
      <alignment horizontal="center" vertical="center"/>
    </xf>
    <xf borderId="17" fillId="0" fontId="3" numFmtId="0" xfId="0" applyBorder="1" applyFont="1"/>
    <xf borderId="1" fillId="4" fontId="2" numFmtId="0" xfId="0" applyAlignment="1" applyBorder="1" applyFont="1">
      <alignment horizontal="center" vertical="center"/>
    </xf>
    <xf borderId="1" fillId="4" fontId="2" numFmtId="168" xfId="0" applyAlignment="1" applyBorder="1" applyFont="1" applyNumberFormat="1">
      <alignment horizontal="center" vertical="center"/>
    </xf>
    <xf borderId="18" fillId="0" fontId="3" numFmtId="0" xfId="0" applyBorder="1" applyFont="1"/>
    <xf borderId="14" fillId="4" fontId="10" numFmtId="49" xfId="0" applyAlignment="1" applyBorder="1" applyFont="1" applyNumberFormat="1">
      <alignment horizontal="center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</dxfs>
  <tableStyles count="23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1º TRI - 2023-style">
      <tableStyleElement dxfId="1" type="headerRow"/>
      <tableStyleElement dxfId="2" type="firstRowStripe"/>
      <tableStyleElement dxfId="4" type="secondRowStripe"/>
    </tableStyle>
    <tableStyle count="3" pivot="0" name="1º TRI - 2023-style 2">
      <tableStyleElement dxfId="1" type="headerRow"/>
      <tableStyleElement dxfId="2" type="firstRowStripe"/>
      <tableStyleElement dxfId="4" type="secondRowStripe"/>
    </tableStyle>
    <tableStyle count="3" pivot="0" name="1º TRI - 2023-style 3">
      <tableStyleElement dxfId="1" type="headerRow"/>
      <tableStyleElement dxfId="2" type="firstRowStripe"/>
      <tableStyleElement dxfId="3" type="secondRowStripe"/>
    </tableStyle>
    <tableStyle count="3" pivot="0" name="1º TRI - 2023-style 4">
      <tableStyleElement dxfId="1" type="headerRow"/>
      <tableStyleElement dxfId="2" type="firstRowStripe"/>
      <tableStyleElement dxfId="4" type="secondRowStripe"/>
    </tableStyle>
    <tableStyle count="3" pivot="0" name="1º TRI - 2023-style 5">
      <tableStyleElement dxfId="1" type="headerRow"/>
      <tableStyleElement dxfId="2" type="firstRowStripe"/>
      <tableStyleElement dxfId="3" type="secondRowStripe"/>
    </tableStyle>
    <tableStyle count="3" pivot="0" name="2º TRI - 2023-style">
      <tableStyleElement dxfId="5" type="headerRow"/>
      <tableStyleElement dxfId="2" type="firstRowStripe"/>
      <tableStyleElement dxfId="4" type="secondRowStripe"/>
    </tableStyle>
    <tableStyle count="3" pivot="0" name="2º TRI - 2023-style 2">
      <tableStyleElement dxfId="1" type="headerRow"/>
      <tableStyleElement dxfId="2" type="firstRowStripe"/>
      <tableStyleElement dxfId="3" type="secondRowStripe"/>
    </tableStyle>
    <tableStyle count="3" pivot="0" name="2º TRI - 2023-style 3">
      <tableStyleElement dxfId="5" type="headerRow"/>
      <tableStyleElement dxfId="2" type="firstRowStripe"/>
      <tableStyleElement dxfId="4" type="secondRowStripe"/>
    </tableStyle>
    <tableStyle count="3" pivot="0" name="2º TRI - 2023-style 4">
      <tableStyleElement dxfId="1" type="headerRow"/>
      <tableStyleElement dxfId="2" type="firstRowStripe"/>
      <tableStyleElement dxfId="3" type="secondRowStripe"/>
    </tableStyle>
    <tableStyle count="3" pivot="0" name="2º TRI - 2023-style 5">
      <tableStyleElement dxfId="1" type="headerRow"/>
      <tableStyleElement dxfId="2" type="firstRowStripe"/>
      <tableStyleElement dxfId="3" type="secondRowStripe"/>
    </tableStyle>
    <tableStyle count="3" pivot="0" name="3º TRI - 2023-style">
      <tableStyleElement dxfId="1" type="headerRow"/>
      <tableStyleElement dxfId="2" type="firstRowStripe"/>
      <tableStyleElement dxfId="4" type="secondRowStripe"/>
    </tableStyle>
    <tableStyle count="3" pivot="0" name="3º TRI - 2023-style 2">
      <tableStyleElement dxfId="1" type="headerRow"/>
      <tableStyleElement dxfId="2" type="firstRowStripe"/>
      <tableStyleElement dxfId="4" type="secondRowStripe"/>
    </tableStyle>
    <tableStyle count="3" pivot="0" name="3º TRI - 2023-style 3">
      <tableStyleElement dxfId="1" type="headerRow"/>
      <tableStyleElement dxfId="2" type="firstRowStripe"/>
      <tableStyleElement dxfId="3" type="secondRowStripe"/>
    </tableStyle>
    <tableStyle count="3" pivot="0" name="3º TRI - 2023-style 4">
      <tableStyleElement dxfId="1" type="headerRow"/>
      <tableStyleElement dxfId="2" type="firstRowStripe"/>
      <tableStyleElement dxfId="4" type="secondRowStripe"/>
    </tableStyle>
    <tableStyle count="3" pivot="0" name="3º TRI - 2023-style 5">
      <tableStyleElement dxfId="1" type="headerRow"/>
      <tableStyleElement dxfId="2" type="firstRowStripe"/>
      <tableStyleElement dxfId="3" type="secondRowStripe"/>
    </tableStyle>
    <tableStyle count="3" pivot="0" name="4º TRI - 2023-style">
      <tableStyleElement dxfId="1" type="headerRow"/>
      <tableStyleElement dxfId="2" type="firstRowStripe"/>
      <tableStyleElement dxfId="4" type="secondRowStripe"/>
    </tableStyle>
    <tableStyle count="3" pivot="0" name="4º TRI - 2023-style 2">
      <tableStyleElement dxfId="1" type="headerRow"/>
      <tableStyleElement dxfId="2" type="firstRowStripe"/>
      <tableStyleElement dxfId="4" type="secondRowStripe"/>
    </tableStyle>
    <tableStyle count="3" pivot="0" name="4º TRI - 2023-style 3">
      <tableStyleElement dxfId="1" type="headerRow"/>
      <tableStyleElement dxfId="2" type="firstRowStripe"/>
      <tableStyleElement dxfId="3" type="secondRowStripe"/>
    </tableStyle>
    <tableStyle count="3" pivot="0" name="4º TRI - 2023-style 4">
      <tableStyleElement dxfId="1" type="headerRow"/>
      <tableStyleElement dxfId="2" type="firstRowStripe"/>
      <tableStyleElement dxfId="4" type="secondRowStripe"/>
    </tableStyle>
    <tableStyle count="3" pivot="0" name="4º TRI - 2023-style 5">
      <tableStyleElement dxfId="1" type="headerRow"/>
      <tableStyleElement dxfId="2" type="firstRowStripe"/>
      <tableStyleElement dxfId="3" type="secondRowStripe"/>
    </tableStyle>
    <tableStyle count="3" pivot="0" name="BALANCA-style">
      <tableStyleElement dxfId="1" type="headerRow"/>
      <tableStyleElement dxfId="2" type="firstRowStripe"/>
      <tableStyleElement dxfId="4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837434055"/>
        <c:axId val="93003334"/>
      </c:lineChart>
      <c:catAx>
        <c:axId val="1837434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003334"/>
      </c:catAx>
      <c:valAx>
        <c:axId val="93003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74340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981448778455933"/>
          <c:y val="0.05000000000000001"/>
          <c:w val="0.9355044699872288"/>
          <c:h val="0.8092896174863389"/>
        </c:manualLayout>
      </c:layout>
      <c:doughnutChart>
        <c:varyColors val="1"/>
        <c:ser>
          <c:idx val="0"/>
          <c:order val="0"/>
          <c:tx>
            <c:strRef>
              <c:f>'2º TRI - 2023'!$O$17</c:f>
            </c:strRef>
          </c:tx>
          <c:dPt>
            <c:idx val="0"/>
            <c:spPr>
              <a:solidFill>
                <a:srgbClr val="A4302B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chemeClr val="accent5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E2CFCF"/>
              </a:solidFill>
            </c:spPr>
          </c:dPt>
          <c:dPt>
            <c:idx val="6"/>
            <c:spPr>
              <a:solidFill>
                <a:srgbClr val="F4E0CC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'2º TRI - 2023'!$N$18:$N$24</c:f>
            </c:strRef>
          </c:cat>
          <c:val>
            <c:numRef>
              <c:f>'2º TRI - 2023'!$O$18:$O$24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052743148518968"/>
          <c:y val="0.04739608224464958"/>
          <c:w val="0.6098857916553062"/>
          <c:h val="0.8906858054786928"/>
        </c:manualLayout>
      </c:layout>
      <c:barChart>
        <c:barDir val="bar"/>
        <c:ser>
          <c:idx val="0"/>
          <c:order val="0"/>
          <c:tx>
            <c:strRef>
              <c:f>'3º TRI - 2023'!$D$2</c:f>
            </c:strRef>
          </c:tx>
          <c:cat>
            <c:strRef>
              <c:f>'3º TRI - 2023'!$C$3:$C$233</c:f>
            </c:strRef>
          </c:cat>
          <c:val>
            <c:numRef>
              <c:f>'3º TRI - 2023'!$D$3:$D$233</c:f>
              <c:numCache/>
            </c:numRef>
          </c:val>
        </c:ser>
        <c:axId val="984784077"/>
        <c:axId val="538412715"/>
      </c:barChart>
      <c:catAx>
        <c:axId val="9847840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chemeClr val="dk1"/>
                </a:solidFill>
                <a:latin typeface="Arial"/>
              </a:defRPr>
            </a:pPr>
          </a:p>
        </c:txPr>
        <c:crossAx val="538412715"/>
      </c:catAx>
      <c:valAx>
        <c:axId val="538412715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98478407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Chart>
        <c:barDir val="bar"/>
        <c:ser>
          <c:idx val="0"/>
          <c:order val="0"/>
          <c:tx>
            <c:strRef>
              <c:f>'3º TRI - 2023'!$H$2</c:f>
            </c:strRef>
          </c:tx>
          <c:cat>
            <c:strRef>
              <c:f>'3º TRI - 2023'!$G$3:$G$10</c:f>
            </c:strRef>
          </c:cat>
          <c:val>
            <c:numRef>
              <c:f>'3º TRI - 2023'!$H$3:$H$10</c:f>
              <c:numCache/>
            </c:numRef>
          </c:val>
        </c:ser>
        <c:axId val="1872970463"/>
        <c:axId val="1367134698"/>
      </c:barChart>
      <c:catAx>
        <c:axId val="18729704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chemeClr val="dk1"/>
                </a:solidFill>
                <a:latin typeface="Arial"/>
              </a:defRPr>
            </a:pPr>
          </a:p>
        </c:txPr>
        <c:crossAx val="1367134698"/>
      </c:catAx>
      <c:valAx>
        <c:axId val="1367134698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87297046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'3º TRI - 2023'!$J$18:$J$23</c:f>
            </c:strRef>
          </c:cat>
          <c:val>
            <c:numRef>
              <c:f>'3º TRI - 2023'!$K$18:$K$23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981448778455933"/>
          <c:y val="0.05000000000000001"/>
          <c:w val="0.9355044699872288"/>
          <c:h val="0.8092896174863389"/>
        </c:manualLayout>
      </c:layout>
      <c:doughnutChart>
        <c:varyColors val="1"/>
        <c:ser>
          <c:idx val="0"/>
          <c:order val="0"/>
          <c:tx>
            <c:strRef>
              <c:f>'3º TRI - 2023'!$N$2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'3º TRI - 2023'!$M$3:$M$9</c:f>
            </c:strRef>
          </c:cat>
          <c:val>
            <c:numRef>
              <c:f>'3º TRI - 2023'!$N$3:$N$9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052743148518968"/>
          <c:y val="0.04739608224464958"/>
          <c:w val="0.6098857916553062"/>
          <c:h val="0.8906858054786928"/>
        </c:manualLayout>
      </c:layout>
      <c:barChart>
        <c:barDir val="bar"/>
        <c:ser>
          <c:idx val="0"/>
          <c:order val="0"/>
          <c:tx>
            <c:strRef>
              <c:f>'4º TRI - 2023'!$D$2</c:f>
            </c:strRef>
          </c:tx>
          <c:cat>
            <c:strRef>
              <c:f>'4º TRI - 2023'!$C$3:$C$233</c:f>
            </c:strRef>
          </c:cat>
          <c:val>
            <c:numRef>
              <c:f>'4º TRI - 2023'!$D$3:$D$233</c:f>
              <c:numCache/>
            </c:numRef>
          </c:val>
        </c:ser>
        <c:axId val="198533046"/>
        <c:axId val="1104543056"/>
      </c:barChart>
      <c:catAx>
        <c:axId val="1985330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chemeClr val="dk1"/>
                </a:solidFill>
                <a:latin typeface="Arial"/>
              </a:defRPr>
            </a:pPr>
          </a:p>
        </c:txPr>
        <c:crossAx val="1104543056"/>
      </c:catAx>
      <c:valAx>
        <c:axId val="1104543056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9853304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Chart>
        <c:barDir val="bar"/>
        <c:ser>
          <c:idx val="0"/>
          <c:order val="0"/>
          <c:tx>
            <c:strRef>
              <c:f>'4º TRI - 2023'!$H$2</c:f>
            </c:strRef>
          </c:tx>
          <c:cat>
            <c:strRef>
              <c:f>'4º TRI - 2023'!$G$3:$G$10</c:f>
            </c:strRef>
          </c:cat>
          <c:val>
            <c:numRef>
              <c:f>'4º TRI - 2023'!$H$3:$H$10</c:f>
              <c:numCache/>
            </c:numRef>
          </c:val>
        </c:ser>
        <c:axId val="785332743"/>
        <c:axId val="135670682"/>
      </c:barChart>
      <c:catAx>
        <c:axId val="7853327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chemeClr val="dk1"/>
                </a:solidFill>
                <a:latin typeface="Arial"/>
              </a:defRPr>
            </a:pPr>
          </a:p>
        </c:txPr>
        <c:crossAx val="135670682"/>
      </c:catAx>
      <c:valAx>
        <c:axId val="13567068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78533274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'4º TRI - 2023'!$J$18:$J$23</c:f>
            </c:strRef>
          </c:cat>
          <c:val>
            <c:numRef>
              <c:f>'4º TRI - 2023'!$K$18:$K$23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981448778455933"/>
          <c:y val="0.05000000000000001"/>
          <c:w val="0.9355044699872288"/>
          <c:h val="0.8092896174863389"/>
        </c:manualLayout>
      </c:layout>
      <c:doughnutChart>
        <c:varyColors val="1"/>
        <c:ser>
          <c:idx val="0"/>
          <c:order val="0"/>
          <c:tx>
            <c:strRef>
              <c:f>'4º TRI - 2023'!$N$2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'4º TRI - 2023'!$M$3:$M$9</c:f>
            </c:strRef>
          </c:cat>
          <c:val>
            <c:numRef>
              <c:f>'4º TRI - 2023'!$N$3:$N$9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BALANÇA'!$C$14:$C$24</c:f>
            </c:strRef>
          </c:cat>
          <c:val>
            <c:numRef>
              <c:f>'GRÁFICO - BALANÇA'!$D$14:$D$24</c:f>
              <c:numCache/>
            </c:numRef>
          </c:val>
          <c:smooth val="0"/>
        </c:ser>
        <c:ser>
          <c:idx val="1"/>
          <c:order val="1"/>
          <c:tx>
            <c:v>Importações</c:v>
          </c:tx>
          <c:spPr>
            <a:ln cmpd="sng" w="571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BALANÇA'!$C$14:$C$24</c:f>
            </c:strRef>
          </c:cat>
          <c:val>
            <c:numRef>
              <c:f>'GRÁFICO - BALANÇA'!$E$14:$E$24</c:f>
              <c:numCache/>
            </c:numRef>
          </c:val>
          <c:smooth val="0"/>
        </c:ser>
        <c:ser>
          <c:idx val="2"/>
          <c:order val="2"/>
          <c:tx>
            <c:v>Saldo</c:v>
          </c:tx>
          <c:spPr>
            <a:ln cmpd="sng" w="57150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BALANÇA'!$C$14:$C$24</c:f>
            </c:strRef>
          </c:cat>
          <c:val>
            <c:numRef>
              <c:f>'GRÁFICO - BALANÇA'!$F$14:$F$24</c:f>
              <c:numCache/>
            </c:numRef>
          </c:val>
          <c:smooth val="0"/>
        </c:ser>
        <c:axId val="351612344"/>
        <c:axId val="1880589525"/>
      </c:lineChart>
      <c:catAx>
        <c:axId val="351612344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80589525"/>
      </c:catAx>
      <c:valAx>
        <c:axId val="1880589525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351612344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193203136"/>
        <c:axId val="1189051314"/>
      </c:lineChart>
      <c:catAx>
        <c:axId val="11932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189051314"/>
      </c:catAx>
      <c:valAx>
        <c:axId val="1189051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19320313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052743148518968"/>
          <c:y val="0.04739608224464958"/>
          <c:w val="0.6098857916553062"/>
          <c:h val="0.8906858054786928"/>
        </c:manualLayout>
      </c:layout>
      <c:barChart>
        <c:barDir val="bar"/>
        <c:ser>
          <c:idx val="0"/>
          <c:order val="0"/>
          <c:tx>
            <c:strRef>
              <c:f>'1º TRI - 2023'!$C$2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TRI - 2023'!$B$3:$B$233</c:f>
            </c:strRef>
          </c:cat>
          <c:val>
            <c:numRef>
              <c:f>'1º TRI - 2023'!$C$3:$C$233</c:f>
              <c:numCache/>
            </c:numRef>
          </c:val>
        </c:ser>
        <c:axId val="1282033399"/>
        <c:axId val="356182923"/>
      </c:barChart>
      <c:catAx>
        <c:axId val="12820333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chemeClr val="dk1"/>
                </a:solidFill>
                <a:latin typeface="Arial"/>
              </a:defRPr>
            </a:pPr>
          </a:p>
        </c:txPr>
        <c:crossAx val="356182923"/>
      </c:catAx>
      <c:valAx>
        <c:axId val="356182923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600">
                <a:solidFill>
                  <a:schemeClr val="dk1"/>
                </a:solidFill>
                <a:latin typeface="Arial"/>
              </a:defRPr>
            </a:pPr>
          </a:p>
        </c:txPr>
        <c:crossAx val="128203339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Chart>
        <c:barDir val="bar"/>
        <c:ser>
          <c:idx val="0"/>
          <c:order val="0"/>
          <c:tx>
            <c:strRef>
              <c:f>'1º TRI - 2023'!$F$2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TRI - 2023'!$E$3:$E$10</c:f>
            </c:strRef>
          </c:cat>
          <c:val>
            <c:numRef>
              <c:f>'1º TRI - 2023'!$F$3:$F$10</c:f>
              <c:numCache/>
            </c:numRef>
          </c:val>
        </c:ser>
        <c:axId val="923808741"/>
        <c:axId val="75952500"/>
      </c:barChart>
      <c:catAx>
        <c:axId val="9238087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chemeClr val="dk1"/>
                </a:solidFill>
                <a:latin typeface="Arial"/>
              </a:defRPr>
            </a:pPr>
          </a:p>
        </c:txPr>
        <c:crossAx val="75952500"/>
      </c:catAx>
      <c:valAx>
        <c:axId val="75952500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600">
                <a:solidFill>
                  <a:schemeClr val="dk1"/>
                </a:solidFill>
                <a:latin typeface="Arial"/>
              </a:defRPr>
            </a:pPr>
          </a:p>
        </c:txPr>
        <c:crossAx val="923808741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'1º TRI - 2023'!$H$18:$H$23</c:f>
            </c:strRef>
          </c:cat>
          <c:val>
            <c:numRef>
              <c:f>'1º TRI - 2023'!$I$18:$I$23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981448778455933"/>
          <c:y val="0.05000000000000001"/>
          <c:w val="0.9355044699872288"/>
          <c:h val="0.8092896174863389"/>
        </c:manualLayout>
      </c:layout>
      <c:doughnutChart>
        <c:varyColors val="1"/>
        <c:ser>
          <c:idx val="0"/>
          <c:order val="0"/>
          <c:tx>
            <c:strRef>
              <c:f>'1º TRI - 2023'!$L$2</c:f>
            </c:strRef>
          </c:tx>
          <c:dPt>
            <c:idx val="0"/>
            <c:spPr>
              <a:solidFill>
                <a:srgbClr val="A4302B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chemeClr val="accent5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F4E0CC"/>
              </a:solidFill>
            </c:spPr>
          </c:dPt>
          <c:dPt>
            <c:idx val="6"/>
            <c:spPr>
              <a:solidFill>
                <a:srgbClr val="F4E0CC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'1º TRI - 2023'!$K$3:$K$9</c:f>
            </c:strRef>
          </c:cat>
          <c:val>
            <c:numRef>
              <c:f>'1º TRI - 2023'!$L$3:$L$9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052743148518968"/>
          <c:y val="0.04739608224464958"/>
          <c:w val="0.5358362048784467"/>
          <c:h val="0.8906858054786928"/>
        </c:manualLayout>
      </c:layout>
      <c:barChart>
        <c:barDir val="bar"/>
        <c:ser>
          <c:idx val="0"/>
          <c:order val="0"/>
          <c:tx>
            <c:strRef>
              <c:f>'2º TRI - 2023'!$E$2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TRI - 2023'!$D$3:$D$25</c:f>
            </c:strRef>
          </c:cat>
          <c:val>
            <c:numRef>
              <c:f>'2º TRI - 2023'!$E$3:$E$25</c:f>
              <c:numCache/>
            </c:numRef>
          </c:val>
        </c:ser>
        <c:axId val="1677872341"/>
        <c:axId val="1623126396"/>
      </c:barChart>
      <c:catAx>
        <c:axId val="16778723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chemeClr val="dk1"/>
                </a:solidFill>
                <a:latin typeface="Arial"/>
              </a:defRPr>
            </a:pPr>
          </a:p>
        </c:txPr>
        <c:crossAx val="1623126396"/>
      </c:catAx>
      <c:valAx>
        <c:axId val="1623126396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600">
                <a:solidFill>
                  <a:schemeClr val="dk1"/>
                </a:solidFill>
                <a:latin typeface="Arial"/>
              </a:defRPr>
            </a:pPr>
          </a:p>
        </c:txPr>
        <c:crossAx val="167787234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Chart>
        <c:barDir val="bar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TRI - 2023'!$G$3:$G$9</c:f>
            </c:strRef>
          </c:cat>
          <c:val>
            <c:numRef>
              <c:f>'2º TRI - 2023'!$H$3:$H$9</c:f>
              <c:numCache/>
            </c:numRef>
          </c:val>
        </c:ser>
        <c:axId val="1864852800"/>
        <c:axId val="576903834"/>
      </c:barChart>
      <c:catAx>
        <c:axId val="18648528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chemeClr val="dk1"/>
                </a:solidFill>
                <a:latin typeface="Arial"/>
              </a:defRPr>
            </a:pPr>
          </a:p>
        </c:txPr>
        <c:crossAx val="576903834"/>
      </c:catAx>
      <c:valAx>
        <c:axId val="576903834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600">
                <a:solidFill>
                  <a:schemeClr val="dk1"/>
                </a:solidFill>
                <a:latin typeface="Arial"/>
              </a:defRPr>
            </a:pPr>
          </a:p>
        </c:txPr>
        <c:crossAx val="1864852800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  <c:spPr>
              <a:solidFill>
                <a:srgbClr val="84CA4C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'2º TRI - 2023'!$J$18:$J$24</c:f>
            </c:strRef>
          </c:cat>
          <c:val>
            <c:numRef>
              <c:f>'2º TRI - 2023'!$K$18:$K$24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91876572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53480500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352425</xdr:colOff>
      <xdr:row>0</xdr:row>
      <xdr:rowOff>9525</xdr:rowOff>
    </xdr:from>
    <xdr:ext cx="5762625" cy="6334125"/>
    <xdr:graphicFrame>
      <xdr:nvGraphicFramePr>
        <xdr:cNvPr id="1129328248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838200</xdr:colOff>
      <xdr:row>0</xdr:row>
      <xdr:rowOff>295275</xdr:rowOff>
    </xdr:from>
    <xdr:ext cx="5114925" cy="4838700"/>
    <xdr:graphicFrame>
      <xdr:nvGraphicFramePr>
        <xdr:cNvPr id="192954618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1276350</xdr:colOff>
      <xdr:row>23</xdr:row>
      <xdr:rowOff>228600</xdr:rowOff>
    </xdr:from>
    <xdr:ext cx="7153275" cy="4733925"/>
    <xdr:graphicFrame>
      <xdr:nvGraphicFramePr>
        <xdr:cNvPr id="107707835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333375</xdr:colOff>
      <xdr:row>24</xdr:row>
      <xdr:rowOff>28575</xdr:rowOff>
    </xdr:from>
    <xdr:ext cx="7067550" cy="4648200"/>
    <xdr:graphicFrame>
      <xdr:nvGraphicFramePr>
        <xdr:cNvPr id="138240289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295275</xdr:colOff>
      <xdr:row>0</xdr:row>
      <xdr:rowOff>266700</xdr:rowOff>
    </xdr:from>
    <xdr:ext cx="5819775" cy="5876925"/>
    <xdr:graphicFrame>
      <xdr:nvGraphicFramePr>
        <xdr:cNvPr id="162041121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257175</xdr:colOff>
      <xdr:row>1</xdr:row>
      <xdr:rowOff>76200</xdr:rowOff>
    </xdr:from>
    <xdr:ext cx="5114925" cy="4838700"/>
    <xdr:graphicFrame>
      <xdr:nvGraphicFramePr>
        <xdr:cNvPr id="1934027985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571500</xdr:colOff>
      <xdr:row>25</xdr:row>
      <xdr:rowOff>152400</xdr:rowOff>
    </xdr:from>
    <xdr:ext cx="7153275" cy="4733925"/>
    <xdr:graphicFrame>
      <xdr:nvGraphicFramePr>
        <xdr:cNvPr id="671847013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1076325</xdr:colOff>
      <xdr:row>25</xdr:row>
      <xdr:rowOff>47625</xdr:rowOff>
    </xdr:from>
    <xdr:ext cx="7381875" cy="4838700"/>
    <xdr:graphicFrame>
      <xdr:nvGraphicFramePr>
        <xdr:cNvPr id="534775397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352425</xdr:colOff>
      <xdr:row>0</xdr:row>
      <xdr:rowOff>9525</xdr:rowOff>
    </xdr:from>
    <xdr:ext cx="5762625" cy="6334125"/>
    <xdr:graphicFrame>
      <xdr:nvGraphicFramePr>
        <xdr:cNvPr id="1439588197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838200</xdr:colOff>
      <xdr:row>0</xdr:row>
      <xdr:rowOff>295275</xdr:rowOff>
    </xdr:from>
    <xdr:ext cx="5114925" cy="4838700"/>
    <xdr:graphicFrame>
      <xdr:nvGraphicFramePr>
        <xdr:cNvPr id="652735519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1276350</xdr:colOff>
      <xdr:row>23</xdr:row>
      <xdr:rowOff>228600</xdr:rowOff>
    </xdr:from>
    <xdr:ext cx="7153275" cy="4733925"/>
    <xdr:graphicFrame>
      <xdr:nvGraphicFramePr>
        <xdr:cNvPr id="160878429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333375</xdr:colOff>
      <xdr:row>24</xdr:row>
      <xdr:rowOff>28575</xdr:rowOff>
    </xdr:from>
    <xdr:ext cx="7067550" cy="4648200"/>
    <xdr:graphicFrame>
      <xdr:nvGraphicFramePr>
        <xdr:cNvPr id="773428810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352425</xdr:colOff>
      <xdr:row>0</xdr:row>
      <xdr:rowOff>9525</xdr:rowOff>
    </xdr:from>
    <xdr:ext cx="5762625" cy="6334125"/>
    <xdr:graphicFrame>
      <xdr:nvGraphicFramePr>
        <xdr:cNvPr id="1052752153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838200</xdr:colOff>
      <xdr:row>0</xdr:row>
      <xdr:rowOff>295275</xdr:rowOff>
    </xdr:from>
    <xdr:ext cx="5114925" cy="4838700"/>
    <xdr:graphicFrame>
      <xdr:nvGraphicFramePr>
        <xdr:cNvPr id="1483823259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1276350</xdr:colOff>
      <xdr:row>23</xdr:row>
      <xdr:rowOff>228600</xdr:rowOff>
    </xdr:from>
    <xdr:ext cx="7153275" cy="4733925"/>
    <xdr:graphicFrame>
      <xdr:nvGraphicFramePr>
        <xdr:cNvPr id="1666797439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333375</xdr:colOff>
      <xdr:row>24</xdr:row>
      <xdr:rowOff>28575</xdr:rowOff>
    </xdr:from>
    <xdr:ext cx="7067550" cy="4648200"/>
    <xdr:graphicFrame>
      <xdr:nvGraphicFramePr>
        <xdr:cNvPr id="810412259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1190625</xdr:colOff>
      <xdr:row>0</xdr:row>
      <xdr:rowOff>228600</xdr:rowOff>
    </xdr:from>
    <xdr:ext cx="5886450" cy="3790950"/>
    <xdr:graphicFrame>
      <xdr:nvGraphicFramePr>
        <xdr:cNvPr id="841597171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10.xml><?xml version="1.0" encoding="utf-8"?>
<table xmlns="http://schemas.openxmlformats.org/spreadsheetml/2006/main" ref="N2:P15" displayName="Table_10" id="10">
  <tableColumns count="3">
    <tableColumn name="Descrição (SH2)" id="1"/>
    <tableColumn name="Valor (US$)" id="2"/>
    <tableColumn name="%" id="3"/>
  </tableColumns>
  <tableStyleInfo name="2º TRI - 2023-style 3" showColumnStripes="0" showFirstColumn="1" showLastColumn="1" showRowStripes="1"/>
</table>
</file>

<file path=xl/tables/table11.xml><?xml version="1.0" encoding="utf-8"?>
<table xmlns="http://schemas.openxmlformats.org/spreadsheetml/2006/main" ref="J17:L24" displayName="Table_11" id="11">
  <tableColumns count="3">
    <tableColumn name="Descrição (SH2)" id="1"/>
    <tableColumn name="Valor (US$)" id="2"/>
    <tableColumn name="%" id="3"/>
  </tableColumns>
  <tableStyleInfo name="2º TRI - 2023-style 4" showColumnStripes="0" showFirstColumn="1" showLastColumn="1" showRowStripes="1"/>
</table>
</file>

<file path=xl/tables/table12.xml><?xml version="1.0" encoding="utf-8"?>
<table xmlns="http://schemas.openxmlformats.org/spreadsheetml/2006/main" ref="N17:P24" displayName="Table_12" id="12">
  <tableColumns count="3">
    <tableColumn name="Descrição (SH2)" id="1"/>
    <tableColumn name="Valor (US$)" id="2"/>
    <tableColumn name="%" id="3"/>
  </tableColumns>
  <tableStyleInfo name="2º TRI - 2023-style 5" showColumnStripes="0" showFirstColumn="1" showLastColumn="1" showRowStripes="1"/>
</table>
</file>

<file path=xl/tables/table13.xml><?xml version="1.0" encoding="utf-8"?>
<table xmlns="http://schemas.openxmlformats.org/spreadsheetml/2006/main" ref="B2:D35" displayName="Table_13" id="13">
  <tableColumns count="3">
    <tableColumn name="Country" id="1"/>
    <tableColumn name="País" id="2"/>
    <tableColumn name="Valor (US$)" id="3"/>
  </tableColumns>
  <tableStyleInfo name="3º TRI - 2023-style" showColumnStripes="0" showFirstColumn="1" showLastColumn="1" showRowStripes="1"/>
</table>
</file>

<file path=xl/tables/table14.xml><?xml version="1.0" encoding="utf-8"?>
<table xmlns="http://schemas.openxmlformats.org/spreadsheetml/2006/main" ref="F2:H35" displayName="Table_14" id="14">
  <tableColumns count="3">
    <tableColumn name="Country" id="1"/>
    <tableColumn name="País" id="2"/>
    <tableColumn name="Valor (US$)" id="3"/>
  </tableColumns>
  <tableStyleInfo name="3º TRI - 2023-style 2" showColumnStripes="0" showFirstColumn="1" showLastColumn="1" showRowStripes="1"/>
</table>
</file>

<file path=xl/tables/table15.xml><?xml version="1.0" encoding="utf-8"?>
<table xmlns="http://schemas.openxmlformats.org/spreadsheetml/2006/main" ref="J2:K14" displayName="Table_15" id="15">
  <tableColumns count="2">
    <tableColumn name="Descrição (SH2)" id="1"/>
    <tableColumn name="Valor (US$)" id="2"/>
  </tableColumns>
  <tableStyleInfo name="3º TRI - 2023-style 3" showColumnStripes="0" showFirstColumn="1" showLastColumn="1" showRowStripes="1"/>
</table>
</file>

<file path=xl/tables/table16.xml><?xml version="1.0" encoding="utf-8"?>
<table xmlns="http://schemas.openxmlformats.org/spreadsheetml/2006/main" ref="M2:O14" displayName="Table_16" id="16">
  <tableColumns count="3">
    <tableColumn name="Descrição (SH2)" id="1"/>
    <tableColumn name="Valor (US$)" id="2"/>
    <tableColumn name="%" id="3"/>
  </tableColumns>
  <tableStyleInfo name="3º TRI - 2023-style 4" showColumnStripes="0" showFirstColumn="1" showLastColumn="1" showRowStripes="1"/>
</table>
</file>

<file path=xl/tables/table17.xml><?xml version="1.0" encoding="utf-8"?>
<table xmlns="http://schemas.openxmlformats.org/spreadsheetml/2006/main" ref="J17:L23" displayName="Table_17" id="17">
  <tableColumns count="3">
    <tableColumn name="Descrição (SH2)" id="1"/>
    <tableColumn name="Valor (US$)" id="2"/>
    <tableColumn name="%" id="3"/>
  </tableColumns>
  <tableStyleInfo name="3º TRI - 2023-style 5" showColumnStripes="0" showFirstColumn="1" showLastColumn="1" showRowStripes="1"/>
</table>
</file>

<file path=xl/tables/table18.xml><?xml version="1.0" encoding="utf-8"?>
<table xmlns="http://schemas.openxmlformats.org/spreadsheetml/2006/main" ref="B2:D35" displayName="Table_18" id="18">
  <tableColumns count="3">
    <tableColumn name="Country" id="1"/>
    <tableColumn name="País" id="2"/>
    <tableColumn name="Valor (US$)" id="3"/>
  </tableColumns>
  <tableStyleInfo name="4º TRI - 2023-style" showColumnStripes="0" showFirstColumn="1" showLastColumn="1" showRowStripes="1"/>
</table>
</file>

<file path=xl/tables/table19.xml><?xml version="1.0" encoding="utf-8"?>
<table xmlns="http://schemas.openxmlformats.org/spreadsheetml/2006/main" ref="F2:H35" displayName="Table_19" id="19">
  <tableColumns count="3">
    <tableColumn name="Country" id="1"/>
    <tableColumn name="País" id="2"/>
    <tableColumn name="Valor (US$)" id="3"/>
  </tableColumns>
  <tableStyleInfo name="4º TRI - 2023-style 2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20.xml><?xml version="1.0" encoding="utf-8"?>
<table xmlns="http://schemas.openxmlformats.org/spreadsheetml/2006/main" ref="J2:K14" displayName="Table_20" id="20">
  <tableColumns count="2">
    <tableColumn name="Descrição (SH2)" id="1"/>
    <tableColumn name="Valor (US$)" id="2"/>
  </tableColumns>
  <tableStyleInfo name="4º TRI - 2023-style 3" showColumnStripes="0" showFirstColumn="1" showLastColumn="1" showRowStripes="1"/>
</table>
</file>

<file path=xl/tables/table21.xml><?xml version="1.0" encoding="utf-8"?>
<table xmlns="http://schemas.openxmlformats.org/spreadsheetml/2006/main" ref="M2:O14" displayName="Table_21" id="21">
  <tableColumns count="3">
    <tableColumn name="Descrição (SH2)" id="1"/>
    <tableColumn name="Valor (US$)" id="2"/>
    <tableColumn name="%" id="3"/>
  </tableColumns>
  <tableStyleInfo name="4º TRI - 2023-style 4" showColumnStripes="0" showFirstColumn="1" showLastColumn="1" showRowStripes="1"/>
</table>
</file>

<file path=xl/tables/table22.xml><?xml version="1.0" encoding="utf-8"?>
<table xmlns="http://schemas.openxmlformats.org/spreadsheetml/2006/main" ref="J17:L23" displayName="Table_22" id="22">
  <tableColumns count="3">
    <tableColumn name="Descrição (SH2)" id="1"/>
    <tableColumn name="Valor (US$)" id="2"/>
    <tableColumn name="%" id="3"/>
  </tableColumns>
  <tableStyleInfo name="4º TRI - 2023-style 5" showColumnStripes="0" showFirstColumn="1" showLastColumn="1" showRowStripes="1"/>
</table>
</file>

<file path=xl/tables/table23.xml><?xml version="1.0" encoding="utf-8"?>
<table xmlns="http://schemas.openxmlformats.org/spreadsheetml/2006/main" ref="C2:F46" displayName="Table_23" id="23">
  <tableColumns count="4">
    <tableColumn name="Ano" id="1"/>
    <tableColumn name="Exportação" id="2"/>
    <tableColumn name="Importação" id="3"/>
    <tableColumn name="Saldo" id="4"/>
  </tableColumns>
  <tableStyleInfo name="BALANCA-style" showColumnStripes="0" showFirstColumn="1" showLastColumn="1" showRowStripes="1"/>
</table>
</file>

<file path=xl/tables/table3.xml><?xml version="1.0" encoding="utf-8"?>
<table xmlns="http://schemas.openxmlformats.org/spreadsheetml/2006/main" ref="B2:C35" displayName="Table_3" id="3">
  <tableColumns count="2">
    <tableColumn name="País" id="1"/>
    <tableColumn name="Valor (US$)" id="2"/>
  </tableColumns>
  <tableStyleInfo name="1º TRI - 2023-style" showColumnStripes="0" showFirstColumn="1" showLastColumn="1" showRowStripes="1"/>
</table>
</file>

<file path=xl/tables/table4.xml><?xml version="1.0" encoding="utf-8"?>
<table xmlns="http://schemas.openxmlformats.org/spreadsheetml/2006/main" ref="E2:F35" displayName="Table_4" id="4">
  <tableColumns count="2">
    <tableColumn name="País" id="1"/>
    <tableColumn name="Valor (US$)" id="2"/>
  </tableColumns>
  <tableStyleInfo name="1º TRI - 2023-style 2" showColumnStripes="0" showFirstColumn="1" showLastColumn="1" showRowStripes="1"/>
</table>
</file>

<file path=xl/tables/table5.xml><?xml version="1.0" encoding="utf-8"?>
<table xmlns="http://schemas.openxmlformats.org/spreadsheetml/2006/main" ref="H2:I14" displayName="Table_5" id="5">
  <tableColumns count="2">
    <tableColumn name="Descrição (SH2)" id="1"/>
    <tableColumn name="Valor (US$)" id="2"/>
  </tableColumns>
  <tableStyleInfo name="1º TRI - 2023-style 3" showColumnStripes="0" showFirstColumn="1" showLastColumn="1" showRowStripes="1"/>
</table>
</file>

<file path=xl/tables/table6.xml><?xml version="1.0" encoding="utf-8"?>
<table xmlns="http://schemas.openxmlformats.org/spreadsheetml/2006/main" ref="K2:M14" displayName="Table_6" id="6">
  <tableColumns count="3">
    <tableColumn name="Descrição (SH2)" id="1"/>
    <tableColumn name="Valor (US$)" id="2"/>
    <tableColumn name="%" id="3"/>
  </tableColumns>
  <tableStyleInfo name="1º TRI - 2023-style 4" showColumnStripes="0" showFirstColumn="1" showLastColumn="1" showRowStripes="1"/>
</table>
</file>

<file path=xl/tables/table7.xml><?xml version="1.0" encoding="utf-8"?>
<table xmlns="http://schemas.openxmlformats.org/spreadsheetml/2006/main" ref="H17:J23" displayName="Table_7" id="7">
  <tableColumns count="3">
    <tableColumn name="Descrição (SH2)" id="1"/>
    <tableColumn name="Valor (US$)" id="2"/>
    <tableColumn name="%" id="3"/>
  </tableColumns>
  <tableStyleInfo name="1º TRI - 2023-style 5" showColumnStripes="0" showFirstColumn="1" showLastColumn="1" showRowStripes="1"/>
</table>
</file>

<file path=xl/tables/table8.xml><?xml version="1.0" encoding="utf-8"?>
<table xmlns="http://schemas.openxmlformats.org/spreadsheetml/2006/main" ref="G2:H40" displayName="Table_8" id="8">
  <tableColumns count="2">
    <tableColumn name="País" id="1"/>
    <tableColumn name="Valor (US$)" id="2"/>
  </tableColumns>
  <tableStyleInfo name="2º TRI - 2023-style" showColumnStripes="0" showFirstColumn="1" showLastColumn="1" showRowStripes="1"/>
</table>
</file>

<file path=xl/tables/table9.xml><?xml version="1.0" encoding="utf-8"?>
<table xmlns="http://schemas.openxmlformats.org/spreadsheetml/2006/main" ref="J2:K14" displayName="Table_9" id="9">
  <tableColumns count="2">
    <tableColumn name="Descrição (SH2)" id="1"/>
    <tableColumn name="Valor (US$)" id="2"/>
  </tableColumns>
  <tableStyleInfo name="2º TRI - 202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13" Type="http://schemas.openxmlformats.org/officeDocument/2006/relationships/table" Target="../tables/table12.xml"/><Relationship Id="rId12" Type="http://schemas.openxmlformats.org/officeDocument/2006/relationships/table" Target="../tables/table11.xml"/><Relationship Id="rId9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17.xml"/><Relationship Id="rId10" Type="http://schemas.openxmlformats.org/officeDocument/2006/relationships/table" Target="../tables/table16.xml"/><Relationship Id="rId9" Type="http://schemas.openxmlformats.org/officeDocument/2006/relationships/table" Target="../tables/table15.xml"/><Relationship Id="rId7" Type="http://schemas.openxmlformats.org/officeDocument/2006/relationships/table" Target="../tables/table13.xml"/><Relationship Id="rId8" Type="http://schemas.openxmlformats.org/officeDocument/2006/relationships/table" Target="../tables/table1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22.xml"/><Relationship Id="rId10" Type="http://schemas.openxmlformats.org/officeDocument/2006/relationships/table" Target="../tables/table21.xml"/><Relationship Id="rId9" Type="http://schemas.openxmlformats.org/officeDocument/2006/relationships/table" Target="../tables/table20.xml"/><Relationship Id="rId7" Type="http://schemas.openxmlformats.org/officeDocument/2006/relationships/table" Target="../tables/table18.xml"/><Relationship Id="rId8" Type="http://schemas.openxmlformats.org/officeDocument/2006/relationships/table" Target="../tables/table1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7" width="10.13"/>
    <col customWidth="1" min="8" max="8" width="50.13"/>
    <col customWidth="1" min="9" max="9" width="21.38"/>
    <col customWidth="1" min="10" max="10" width="10.13"/>
    <col customWidth="1" min="11" max="11" width="50.13"/>
    <col customWidth="1" min="12" max="12" width="21.38"/>
    <col customWidth="1" min="13" max="13" width="8.38"/>
    <col customWidth="1" min="14" max="28" width="17.0"/>
  </cols>
  <sheetData>
    <row r="1" ht="30.0" customHeight="1">
      <c r="A1" s="3"/>
      <c r="B1" s="25" t="s">
        <v>16</v>
      </c>
      <c r="D1" s="3"/>
      <c r="E1" s="26" t="s">
        <v>17</v>
      </c>
      <c r="F1" s="27"/>
      <c r="H1" s="26" t="s">
        <v>16</v>
      </c>
      <c r="I1" s="27"/>
      <c r="J1" s="3"/>
      <c r="K1" s="26" t="s">
        <v>17</v>
      </c>
      <c r="L1" s="28"/>
      <c r="M1" s="27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30.0" customHeight="1">
      <c r="A2" s="3"/>
      <c r="B2" s="29" t="s">
        <v>18</v>
      </c>
      <c r="C2" s="30" t="s">
        <v>19</v>
      </c>
      <c r="D2" s="3"/>
      <c r="E2" s="29" t="s">
        <v>18</v>
      </c>
      <c r="F2" s="30" t="s">
        <v>19</v>
      </c>
      <c r="G2" s="31"/>
      <c r="H2" s="32" t="s">
        <v>20</v>
      </c>
      <c r="I2" s="30" t="s">
        <v>19</v>
      </c>
      <c r="K2" s="4" t="s">
        <v>20</v>
      </c>
      <c r="L2" s="33" t="s">
        <v>19</v>
      </c>
      <c r="M2" s="33" t="s">
        <v>21</v>
      </c>
      <c r="N2" s="34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"/>
      <c r="AA2" s="3"/>
      <c r="AB2" s="3"/>
    </row>
    <row r="3" ht="22.5" customHeight="1">
      <c r="A3" s="3"/>
      <c r="B3" s="36" t="s">
        <v>22</v>
      </c>
      <c r="C3" s="37">
        <v>4396634.0</v>
      </c>
      <c r="D3" s="3"/>
      <c r="E3" s="36" t="s">
        <v>23</v>
      </c>
      <c r="F3" s="38">
        <v>1947736.0</v>
      </c>
      <c r="G3" s="31"/>
      <c r="H3" s="36" t="s">
        <v>24</v>
      </c>
      <c r="I3" s="37">
        <v>1.1727821E7</v>
      </c>
      <c r="K3" s="36" t="s">
        <v>25</v>
      </c>
      <c r="L3" s="37">
        <v>1497121.0</v>
      </c>
      <c r="M3" s="39">
        <f t="shared" ref="M3:M9" si="1">IFERROR(L3/(SUM($L$3:$L$9)),"-")</f>
        <v>0.500130451</v>
      </c>
      <c r="N3" s="34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"/>
      <c r="AA3" s="3"/>
      <c r="AB3" s="3"/>
    </row>
    <row r="4" ht="22.5" customHeight="1">
      <c r="A4" s="3"/>
      <c r="B4" s="36" t="s">
        <v>23</v>
      </c>
      <c r="C4" s="37">
        <v>3129902.0</v>
      </c>
      <c r="D4" s="3"/>
      <c r="E4" s="36" t="s">
        <v>26</v>
      </c>
      <c r="F4" s="38">
        <v>378958.0</v>
      </c>
      <c r="H4" s="36" t="s">
        <v>25</v>
      </c>
      <c r="I4" s="37">
        <v>5536858.0</v>
      </c>
      <c r="K4" s="36" t="s">
        <v>27</v>
      </c>
      <c r="L4" s="37">
        <v>674078.0</v>
      </c>
      <c r="M4" s="39">
        <f t="shared" si="1"/>
        <v>0.2251834916</v>
      </c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"/>
      <c r="AA4" s="3"/>
      <c r="AB4" s="3"/>
    </row>
    <row r="5" ht="22.5" customHeight="1">
      <c r="A5" s="3"/>
      <c r="B5" s="36" t="s">
        <v>28</v>
      </c>
      <c r="C5" s="37">
        <v>2270948.0</v>
      </c>
      <c r="D5" s="3"/>
      <c r="E5" s="36" t="s">
        <v>29</v>
      </c>
      <c r="F5" s="38">
        <v>278264.0</v>
      </c>
      <c r="G5" s="31"/>
      <c r="H5" s="36" t="s">
        <v>30</v>
      </c>
      <c r="I5" s="37">
        <v>3686580.0</v>
      </c>
      <c r="K5" s="36" t="s">
        <v>30</v>
      </c>
      <c r="L5" s="37">
        <v>378958.0</v>
      </c>
      <c r="M5" s="39">
        <f t="shared" si="1"/>
        <v>0.1265952688</v>
      </c>
      <c r="N5" s="34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"/>
      <c r="AA5" s="3"/>
      <c r="AB5" s="3"/>
    </row>
    <row r="6" ht="22.5" customHeight="1">
      <c r="A6" s="3"/>
      <c r="B6" s="36" t="s">
        <v>31</v>
      </c>
      <c r="C6" s="37">
        <v>2222092.0</v>
      </c>
      <c r="D6" s="3"/>
      <c r="E6" s="36" t="s">
        <v>31</v>
      </c>
      <c r="F6" s="38">
        <v>267115.0</v>
      </c>
      <c r="G6" s="31"/>
      <c r="H6" s="36" t="s">
        <v>32</v>
      </c>
      <c r="I6" s="37">
        <v>2060358.0</v>
      </c>
      <c r="K6" s="36" t="s">
        <v>33</v>
      </c>
      <c r="L6" s="37">
        <v>278264.0</v>
      </c>
      <c r="M6" s="39">
        <f t="shared" si="1"/>
        <v>0.09295728256</v>
      </c>
      <c r="N6" s="34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"/>
      <c r="AA6" s="3"/>
      <c r="AB6" s="3"/>
    </row>
    <row r="7" ht="22.5" customHeight="1">
      <c r="A7" s="3"/>
      <c r="B7" s="36" t="s">
        <v>34</v>
      </c>
      <c r="C7" s="37">
        <v>1929764.0</v>
      </c>
      <c r="D7" s="3"/>
      <c r="E7" s="36" t="s">
        <v>35</v>
      </c>
      <c r="F7" s="38">
        <v>72332.0</v>
      </c>
      <c r="G7" s="31"/>
      <c r="H7" s="36" t="s">
        <v>36</v>
      </c>
      <c r="I7" s="37">
        <v>942494.0</v>
      </c>
      <c r="K7" s="36" t="s">
        <v>24</v>
      </c>
      <c r="L7" s="37">
        <v>117940.0</v>
      </c>
      <c r="M7" s="39">
        <f t="shared" si="1"/>
        <v>0.03939921048</v>
      </c>
      <c r="N7" s="34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"/>
      <c r="AA7" s="3"/>
      <c r="AB7" s="3"/>
    </row>
    <row r="8" ht="22.5" customHeight="1">
      <c r="A8" s="3"/>
      <c r="B8" s="36" t="s">
        <v>37</v>
      </c>
      <c r="C8" s="37">
        <v>1750720.0</v>
      </c>
      <c r="D8" s="3"/>
      <c r="E8" s="36" t="s">
        <v>38</v>
      </c>
      <c r="F8" s="38">
        <v>46286.0</v>
      </c>
      <c r="G8" s="31"/>
      <c r="H8" s="36" t="s">
        <v>39</v>
      </c>
      <c r="I8" s="37">
        <v>151098.0</v>
      </c>
      <c r="K8" s="36" t="s">
        <v>40</v>
      </c>
      <c r="L8" s="37">
        <v>46286.0</v>
      </c>
      <c r="M8" s="39">
        <f t="shared" si="1"/>
        <v>0.01546236948</v>
      </c>
      <c r="N8" s="34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"/>
      <c r="AA8" s="3"/>
      <c r="AB8" s="3"/>
    </row>
    <row r="9" ht="22.5" customHeight="1">
      <c r="A9" s="3"/>
      <c r="B9" s="36" t="s">
        <v>41</v>
      </c>
      <c r="C9" s="37">
        <v>1598649.0</v>
      </c>
      <c r="D9" s="3"/>
      <c r="E9" s="40" t="s">
        <v>22</v>
      </c>
      <c r="F9" s="37">
        <v>1956.0</v>
      </c>
      <c r="G9" s="31"/>
      <c r="H9" s="36" t="s">
        <v>27</v>
      </c>
      <c r="I9" s="37">
        <v>74250.0</v>
      </c>
      <c r="J9" s="3"/>
      <c r="K9" s="36" t="s">
        <v>42</v>
      </c>
      <c r="L9" s="37">
        <v>814.0</v>
      </c>
      <c r="M9" s="39">
        <f t="shared" si="1"/>
        <v>0.0002719260415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"/>
      <c r="AA9" s="3"/>
      <c r="AB9" s="3"/>
    </row>
    <row r="10" ht="22.5" customHeight="1">
      <c r="A10" s="3"/>
      <c r="B10" s="36" t="s">
        <v>38</v>
      </c>
      <c r="C10" s="37">
        <v>1258351.0</v>
      </c>
      <c r="D10" s="3"/>
      <c r="E10" s="41" t="s">
        <v>43</v>
      </c>
      <c r="F10" s="37">
        <v>814.0</v>
      </c>
      <c r="G10" s="31"/>
      <c r="H10" s="36" t="s">
        <v>44</v>
      </c>
      <c r="I10" s="37">
        <v>21900.0</v>
      </c>
      <c r="J10" s="3"/>
      <c r="K10" s="36"/>
      <c r="L10" s="37"/>
      <c r="M10" s="8"/>
      <c r="N10" s="34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"/>
      <c r="AA10" s="3"/>
      <c r="AB10" s="3"/>
    </row>
    <row r="11" ht="22.5" customHeight="1">
      <c r="A11" s="3"/>
      <c r="B11" s="36" t="s">
        <v>45</v>
      </c>
      <c r="C11" s="37">
        <v>965986.0</v>
      </c>
      <c r="D11" s="3"/>
      <c r="E11" s="11"/>
      <c r="F11" s="37"/>
      <c r="G11" s="31"/>
      <c r="H11" s="36" t="s">
        <v>46</v>
      </c>
      <c r="I11" s="37">
        <v>1446.0</v>
      </c>
      <c r="J11" s="3"/>
      <c r="K11" s="36"/>
      <c r="L11" s="37"/>
      <c r="M11" s="8"/>
      <c r="N11" s="34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"/>
      <c r="AA11" s="3"/>
      <c r="AB11" s="3"/>
    </row>
    <row r="12" ht="22.5" customHeight="1">
      <c r="A12" s="3"/>
      <c r="B12" s="36" t="s">
        <v>47</v>
      </c>
      <c r="C12" s="37">
        <v>965688.0</v>
      </c>
      <c r="D12" s="3"/>
      <c r="E12" s="11"/>
      <c r="F12" s="37"/>
      <c r="G12" s="31"/>
      <c r="H12" s="36" t="s">
        <v>48</v>
      </c>
      <c r="I12" s="37">
        <v>1430.0</v>
      </c>
      <c r="J12" s="3"/>
      <c r="K12" s="36"/>
      <c r="L12" s="37"/>
      <c r="M12" s="8"/>
      <c r="N12" s="34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"/>
      <c r="AA12" s="3"/>
      <c r="AB12" s="3"/>
    </row>
    <row r="13" ht="22.5" customHeight="1">
      <c r="A13" s="3"/>
      <c r="B13" s="36" t="s">
        <v>35</v>
      </c>
      <c r="C13" s="37">
        <v>598276.0</v>
      </c>
      <c r="D13" s="3"/>
      <c r="E13" s="11"/>
      <c r="F13" s="37"/>
      <c r="G13" s="42"/>
      <c r="H13" s="36" t="s">
        <v>49</v>
      </c>
      <c r="I13" s="37">
        <v>1080.0</v>
      </c>
      <c r="J13" s="3"/>
      <c r="K13" s="36"/>
      <c r="L13" s="37"/>
      <c r="M13" s="8"/>
      <c r="N13" s="34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"/>
      <c r="AA13" s="3"/>
      <c r="AB13" s="3"/>
    </row>
    <row r="14" ht="22.5" customHeight="1">
      <c r="A14" s="3"/>
      <c r="B14" s="36" t="s">
        <v>50</v>
      </c>
      <c r="C14" s="37">
        <v>546999.0</v>
      </c>
      <c r="D14" s="3"/>
      <c r="E14" s="11"/>
      <c r="F14" s="37"/>
      <c r="G14" s="42"/>
      <c r="H14" s="36" t="s">
        <v>51</v>
      </c>
      <c r="I14" s="37">
        <v>76.0</v>
      </c>
      <c r="J14" s="3"/>
      <c r="K14" s="36"/>
      <c r="L14" s="37"/>
      <c r="M14" s="8"/>
      <c r="N14" s="34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"/>
      <c r="AA14" s="3"/>
      <c r="AB14" s="3"/>
    </row>
    <row r="15" ht="22.5" customHeight="1">
      <c r="A15" s="3"/>
      <c r="B15" s="36" t="s">
        <v>52</v>
      </c>
      <c r="C15" s="37">
        <v>469409.0</v>
      </c>
      <c r="D15" s="3"/>
      <c r="E15" s="11"/>
      <c r="F15" s="37"/>
      <c r="G15" s="35"/>
      <c r="J15" s="3"/>
      <c r="K15" s="43"/>
      <c r="L15" s="43"/>
      <c r="M15" s="4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"/>
      <c r="AA15" s="3"/>
      <c r="AB15" s="3"/>
    </row>
    <row r="16" ht="22.5" customHeight="1">
      <c r="A16" s="3"/>
      <c r="B16" s="36" t="s">
        <v>53</v>
      </c>
      <c r="C16" s="37">
        <v>447473.0</v>
      </c>
      <c r="D16" s="3"/>
      <c r="E16" s="11"/>
      <c r="F16" s="37"/>
      <c r="G16" s="35"/>
      <c r="H16" s="35"/>
      <c r="I16" s="35"/>
      <c r="J16" s="3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"/>
      <c r="AA16" s="3"/>
      <c r="AB16" s="3"/>
    </row>
    <row r="17" ht="22.5" customHeight="1">
      <c r="A17" s="3"/>
      <c r="B17" s="36" t="s">
        <v>43</v>
      </c>
      <c r="C17" s="37">
        <v>362089.0</v>
      </c>
      <c r="D17" s="3"/>
      <c r="E17" s="11"/>
      <c r="F17" s="37"/>
      <c r="G17" s="35"/>
      <c r="H17" s="44" t="s">
        <v>20</v>
      </c>
      <c r="I17" s="45" t="s">
        <v>19</v>
      </c>
      <c r="J17" s="45" t="s">
        <v>21</v>
      </c>
      <c r="K17" s="34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"/>
      <c r="AA17" s="3"/>
      <c r="AB17" s="3"/>
    </row>
    <row r="18" ht="22.5" customHeight="1">
      <c r="A18" s="3"/>
      <c r="B18" s="36" t="s">
        <v>54</v>
      </c>
      <c r="C18" s="37">
        <v>310709.0</v>
      </c>
      <c r="D18" s="3"/>
      <c r="E18" s="11"/>
      <c r="F18" s="37"/>
      <c r="G18" s="35"/>
      <c r="H18" s="36" t="s">
        <v>24</v>
      </c>
      <c r="I18" s="37">
        <v>1.1727821E7</v>
      </c>
      <c r="J18" s="39">
        <f t="shared" ref="J18:J23" si="2">IFERROR(I18/(SUM($I$18:$I$23)),"-")</f>
        <v>0.4845127683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"/>
      <c r="AA18" s="3"/>
      <c r="AB18" s="3"/>
    </row>
    <row r="19" ht="22.5" customHeight="1">
      <c r="A19" s="3"/>
      <c r="B19" s="36" t="s">
        <v>55</v>
      </c>
      <c r="C19" s="37">
        <v>267019.0</v>
      </c>
      <c r="D19" s="3"/>
      <c r="E19" s="11"/>
      <c r="F19" s="37"/>
      <c r="G19" s="46"/>
      <c r="H19" s="36" t="s">
        <v>25</v>
      </c>
      <c r="I19" s="37">
        <v>5536858.0</v>
      </c>
      <c r="J19" s="39">
        <f t="shared" si="2"/>
        <v>0.228744828</v>
      </c>
      <c r="K19" s="46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"/>
      <c r="AA19" s="3"/>
      <c r="AB19" s="3"/>
    </row>
    <row r="20" ht="22.5" customHeight="1">
      <c r="A20" s="3"/>
      <c r="B20" s="36" t="s">
        <v>56</v>
      </c>
      <c r="C20" s="37">
        <v>238635.0</v>
      </c>
      <c r="D20" s="3"/>
      <c r="E20" s="11"/>
      <c r="F20" s="37"/>
      <c r="G20" s="35"/>
      <c r="H20" s="36" t="s">
        <v>30</v>
      </c>
      <c r="I20" s="37">
        <v>3686580.0</v>
      </c>
      <c r="J20" s="39">
        <f t="shared" si="2"/>
        <v>0.152304088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"/>
      <c r="AA20" s="3"/>
      <c r="AB20" s="3"/>
    </row>
    <row r="21" ht="22.5" customHeight="1">
      <c r="A21" s="3"/>
      <c r="B21" s="36" t="s">
        <v>57</v>
      </c>
      <c r="C21" s="37">
        <v>112752.0</v>
      </c>
      <c r="D21" s="3"/>
      <c r="E21" s="11"/>
      <c r="F21" s="37"/>
      <c r="G21" s="35"/>
      <c r="H21" s="36" t="s">
        <v>32</v>
      </c>
      <c r="I21" s="37">
        <v>2060358.0</v>
      </c>
      <c r="J21" s="39">
        <f t="shared" si="2"/>
        <v>0.08511979831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"/>
      <c r="AA21" s="3"/>
      <c r="AB21" s="3"/>
    </row>
    <row r="22" ht="22.5" customHeight="1">
      <c r="A22" s="3"/>
      <c r="B22" s="36" t="s">
        <v>58</v>
      </c>
      <c r="C22" s="37">
        <v>111742.0</v>
      </c>
      <c r="D22" s="3"/>
      <c r="E22" s="11"/>
      <c r="F22" s="37"/>
      <c r="G22" s="35"/>
      <c r="H22" s="36" t="s">
        <v>36</v>
      </c>
      <c r="I22" s="37">
        <v>942494.0</v>
      </c>
      <c r="J22" s="39">
        <f t="shared" si="2"/>
        <v>0.03893735904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"/>
      <c r="AA22" s="3"/>
      <c r="AB22" s="3"/>
    </row>
    <row r="23" ht="22.5" customHeight="1">
      <c r="A23" s="3"/>
      <c r="B23" s="36" t="s">
        <v>59</v>
      </c>
      <c r="C23" s="37">
        <v>78066.0</v>
      </c>
      <c r="D23" s="3"/>
      <c r="E23" s="11"/>
      <c r="F23" s="37"/>
      <c r="G23" s="3"/>
      <c r="H23" s="47" t="s">
        <v>60</v>
      </c>
      <c r="I23" s="48">
        <f>SUM(I8:I14)</f>
        <v>251280</v>
      </c>
      <c r="J23" s="39">
        <f t="shared" si="2"/>
        <v>0.01038115848</v>
      </c>
      <c r="K23" s="3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"/>
      <c r="AA23" s="3"/>
      <c r="AB23" s="3"/>
    </row>
    <row r="24" ht="22.5" customHeight="1">
      <c r="A24" s="3"/>
      <c r="B24" s="36" t="s">
        <v>61</v>
      </c>
      <c r="C24" s="37">
        <v>68693.0</v>
      </c>
      <c r="D24" s="3"/>
      <c r="E24" s="11"/>
      <c r="F24" s="3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22.5" customHeight="1">
      <c r="A25" s="3"/>
      <c r="B25" s="36" t="s">
        <v>62</v>
      </c>
      <c r="C25" s="37">
        <v>52290.0</v>
      </c>
      <c r="D25" s="3"/>
      <c r="E25" s="11"/>
      <c r="F25" s="37"/>
      <c r="G25" s="3"/>
      <c r="H25" s="49"/>
      <c r="I25" s="49"/>
      <c r="J25" s="49"/>
      <c r="K25" s="49"/>
      <c r="L25" s="49"/>
      <c r="M25" s="49"/>
      <c r="N25" s="49"/>
      <c r="O25" s="4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22.5" customHeight="1">
      <c r="A26" s="3"/>
      <c r="B26" s="36" t="s">
        <v>63</v>
      </c>
      <c r="C26" s="37">
        <v>21900.0</v>
      </c>
      <c r="D26" s="3"/>
      <c r="E26" s="11"/>
      <c r="F26" s="37"/>
      <c r="G26" s="3"/>
      <c r="H26" s="49"/>
      <c r="I26" s="49"/>
      <c r="J26" s="49"/>
      <c r="K26" s="49"/>
      <c r="L26" s="49"/>
      <c r="M26" s="49"/>
      <c r="N26" s="49"/>
      <c r="O26" s="49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22.5" customHeight="1">
      <c r="A27" s="3"/>
      <c r="B27" s="36" t="s">
        <v>64</v>
      </c>
      <c r="C27" s="37">
        <v>15359.0</v>
      </c>
      <c r="D27" s="3"/>
      <c r="E27" s="11"/>
      <c r="F27" s="37"/>
      <c r="G27" s="3"/>
      <c r="H27" s="49"/>
      <c r="I27" s="49"/>
      <c r="J27" s="49"/>
      <c r="K27" s="49"/>
      <c r="L27" s="49"/>
      <c r="M27" s="49"/>
      <c r="N27" s="49"/>
      <c r="O27" s="4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22.5" customHeight="1">
      <c r="A28" s="3"/>
      <c r="B28" s="41" t="s">
        <v>65</v>
      </c>
      <c r="C28" s="37">
        <v>14777.0</v>
      </c>
      <c r="D28" s="3"/>
      <c r="E28" s="11"/>
      <c r="F28" s="37"/>
      <c r="G28" s="3"/>
      <c r="H28" s="49"/>
      <c r="I28" s="49"/>
      <c r="J28" s="49"/>
      <c r="K28" s="49"/>
      <c r="L28" s="49"/>
      <c r="M28" s="49"/>
      <c r="N28" s="49"/>
      <c r="O28" s="4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22.5" customHeight="1">
      <c r="A29" s="3"/>
      <c r="B29" s="50" t="s">
        <v>66</v>
      </c>
      <c r="C29" s="51">
        <v>469.0</v>
      </c>
      <c r="D29" s="3"/>
      <c r="E29" s="11"/>
      <c r="F29" s="37"/>
      <c r="G29" s="3"/>
      <c r="H29" s="49"/>
      <c r="I29" s="49"/>
      <c r="J29" s="49"/>
      <c r="K29" s="49"/>
      <c r="L29" s="49"/>
      <c r="M29" s="49"/>
      <c r="N29" s="49"/>
      <c r="O29" s="4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22.5" customHeight="1">
      <c r="A30" s="3"/>
      <c r="B30" s="41"/>
      <c r="C30" s="11"/>
      <c r="D30" s="3"/>
      <c r="E30" s="8"/>
      <c r="F30" s="8"/>
      <c r="G30" s="3"/>
      <c r="H30" s="49"/>
      <c r="I30" s="49"/>
      <c r="J30" s="49"/>
      <c r="K30" s="49"/>
      <c r="L30" s="49"/>
      <c r="M30" s="49"/>
      <c r="N30" s="49"/>
      <c r="O30" s="49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22.5" customHeight="1">
      <c r="A31" s="3"/>
      <c r="B31" s="36"/>
      <c r="C31" s="11"/>
      <c r="D31" s="3"/>
      <c r="E31" s="8"/>
      <c r="F31" s="8"/>
      <c r="G31" s="3"/>
      <c r="H31" s="49"/>
      <c r="I31" s="49"/>
      <c r="J31" s="49"/>
      <c r="K31" s="49"/>
      <c r="L31" s="49"/>
      <c r="M31" s="49"/>
      <c r="N31" s="49"/>
      <c r="O31" s="4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22.5" customHeight="1">
      <c r="A32" s="3"/>
      <c r="B32" s="36"/>
      <c r="C32" s="11"/>
      <c r="D32" s="52"/>
      <c r="E32" s="8"/>
      <c r="F32" s="8"/>
      <c r="G32" s="3"/>
      <c r="H32" s="49"/>
      <c r="I32" s="49"/>
      <c r="J32" s="49"/>
      <c r="K32" s="49"/>
      <c r="L32" s="49"/>
      <c r="M32" s="49"/>
      <c r="N32" s="49"/>
      <c r="O32" s="4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22.5" customHeight="1">
      <c r="A33" s="3"/>
      <c r="B33" s="36"/>
      <c r="C33" s="11"/>
      <c r="D33" s="52"/>
      <c r="E33" s="8"/>
      <c r="F33" s="8"/>
      <c r="G33" s="3"/>
      <c r="H33" s="49"/>
      <c r="I33" s="49"/>
      <c r="J33" s="49"/>
      <c r="K33" s="49"/>
      <c r="L33" s="49"/>
      <c r="M33" s="49"/>
      <c r="N33" s="49"/>
      <c r="O33" s="4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22.5" customHeight="1">
      <c r="A34" s="3"/>
      <c r="B34" s="36"/>
      <c r="C34" s="11"/>
      <c r="D34" s="52"/>
      <c r="E34" s="8"/>
      <c r="F34" s="8"/>
      <c r="G34" s="3"/>
      <c r="H34" s="49"/>
      <c r="I34" s="49"/>
      <c r="J34" s="49"/>
      <c r="K34" s="49"/>
      <c r="L34" s="49"/>
      <c r="M34" s="49"/>
      <c r="N34" s="49"/>
      <c r="O34" s="49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22.5" customHeight="1">
      <c r="A35" s="3"/>
      <c r="B35" s="53"/>
      <c r="C35" s="54"/>
      <c r="D35" s="34"/>
      <c r="E35" s="55"/>
      <c r="F35" s="55"/>
      <c r="G35" s="3"/>
      <c r="H35" s="49"/>
      <c r="I35" s="49"/>
      <c r="J35" s="49"/>
      <c r="K35" s="49"/>
      <c r="L35" s="49"/>
      <c r="M35" s="49"/>
      <c r="N35" s="49"/>
      <c r="O35" s="4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22.5" customHeight="1">
      <c r="A36" s="3"/>
      <c r="B36" s="56"/>
      <c r="C36" s="23"/>
      <c r="D36" s="34"/>
      <c r="E36" s="35"/>
      <c r="F36" s="35"/>
      <c r="G36" s="3"/>
      <c r="H36" s="49"/>
      <c r="I36" s="49"/>
      <c r="J36" s="49"/>
      <c r="K36" s="49"/>
      <c r="L36" s="49"/>
      <c r="M36" s="49"/>
      <c r="N36" s="49"/>
      <c r="O36" s="4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22.5" customHeight="1">
      <c r="A37" s="3"/>
      <c r="B37" s="56"/>
      <c r="C37" s="23"/>
      <c r="D37" s="34"/>
      <c r="E37" s="35"/>
      <c r="F37" s="35"/>
      <c r="G37" s="3"/>
      <c r="H37" s="49"/>
      <c r="I37" s="49"/>
      <c r="J37" s="49"/>
      <c r="K37" s="49"/>
      <c r="L37" s="49"/>
      <c r="M37" s="49"/>
      <c r="N37" s="49"/>
      <c r="O37" s="4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22.5" customHeight="1">
      <c r="A38" s="3"/>
      <c r="B38" s="56"/>
      <c r="C38" s="23"/>
      <c r="D38" s="34"/>
      <c r="E38" s="35"/>
      <c r="F38" s="35"/>
      <c r="G38" s="3"/>
      <c r="H38" s="49"/>
      <c r="I38" s="49"/>
      <c r="J38" s="49"/>
      <c r="K38" s="49"/>
      <c r="L38" s="49"/>
      <c r="M38" s="49"/>
      <c r="N38" s="49"/>
      <c r="O38" s="49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22.5" customHeight="1">
      <c r="A39" s="3"/>
      <c r="B39" s="56"/>
      <c r="C39" s="23"/>
      <c r="D39" s="34"/>
      <c r="E39" s="35"/>
      <c r="F39" s="35"/>
      <c r="G39" s="3"/>
      <c r="H39" s="49"/>
      <c r="I39" s="49"/>
      <c r="J39" s="49"/>
      <c r="K39" s="49"/>
      <c r="L39" s="49"/>
      <c r="M39" s="49"/>
      <c r="N39" s="49"/>
      <c r="O39" s="4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22.5" customHeight="1">
      <c r="A40" s="3"/>
      <c r="B40" s="56"/>
      <c r="C40" s="23"/>
      <c r="D40" s="34"/>
      <c r="E40" s="35"/>
      <c r="F40" s="35"/>
      <c r="G40" s="3"/>
      <c r="H40" s="49"/>
      <c r="I40" s="49"/>
      <c r="J40" s="49"/>
      <c r="K40" s="49"/>
      <c r="L40" s="49"/>
      <c r="M40" s="49"/>
      <c r="N40" s="49"/>
      <c r="O40" s="4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22.5" customHeight="1">
      <c r="A41" s="3"/>
      <c r="B41" s="56"/>
      <c r="C41" s="23"/>
      <c r="D41" s="34"/>
      <c r="E41" s="35"/>
      <c r="F41" s="3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22.5" customHeight="1">
      <c r="A42" s="3"/>
      <c r="B42" s="56"/>
      <c r="C42" s="23"/>
      <c r="D42" s="34"/>
      <c r="E42" s="35"/>
      <c r="F42" s="3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22.5" customHeight="1">
      <c r="A43" s="3"/>
      <c r="B43" s="56"/>
      <c r="C43" s="23"/>
      <c r="D43" s="34"/>
      <c r="E43" s="35"/>
      <c r="F43" s="3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22.5" customHeight="1">
      <c r="A44" s="3"/>
      <c r="B44" s="56"/>
      <c r="C44" s="23"/>
      <c r="D44" s="34"/>
      <c r="E44" s="35"/>
      <c r="F44" s="3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22.5" customHeight="1">
      <c r="A45" s="3"/>
      <c r="B45" s="56"/>
      <c r="C45" s="23"/>
      <c r="D45" s="34"/>
      <c r="E45" s="35"/>
      <c r="F45" s="3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22.5" customHeight="1">
      <c r="A46" s="3"/>
      <c r="B46" s="56"/>
      <c r="C46" s="23"/>
      <c r="D46" s="34"/>
      <c r="E46" s="35"/>
      <c r="F46" s="3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22.5" customHeight="1">
      <c r="A47" s="3"/>
      <c r="B47" s="56"/>
      <c r="C47" s="23"/>
      <c r="D47" s="34"/>
      <c r="E47" s="35"/>
      <c r="F47" s="3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22.5" customHeight="1">
      <c r="A48" s="3"/>
      <c r="B48" s="56"/>
      <c r="C48" s="23"/>
      <c r="D48" s="34"/>
      <c r="E48" s="35"/>
      <c r="F48" s="3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22.5" customHeight="1">
      <c r="A49" s="3"/>
      <c r="B49" s="56"/>
      <c r="C49" s="23"/>
      <c r="D49" s="34"/>
      <c r="E49" s="35"/>
      <c r="F49" s="3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22.5" customHeight="1">
      <c r="A50" s="3"/>
      <c r="B50" s="56"/>
      <c r="C50" s="23"/>
      <c r="D50" s="34"/>
      <c r="E50" s="35"/>
      <c r="F50" s="3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22.5" customHeight="1">
      <c r="A51" s="3"/>
      <c r="B51" s="56"/>
      <c r="C51" s="23"/>
      <c r="D51" s="34"/>
      <c r="E51" s="35"/>
      <c r="F51" s="3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22.5" customHeight="1">
      <c r="A52" s="3"/>
      <c r="B52" s="56"/>
      <c r="C52" s="23"/>
      <c r="D52" s="34"/>
      <c r="E52" s="35"/>
      <c r="F52" s="3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22.5" customHeight="1">
      <c r="A53" s="3"/>
      <c r="B53" s="56"/>
      <c r="C53" s="23"/>
      <c r="D53" s="34"/>
      <c r="E53" s="35"/>
      <c r="F53" s="3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22.5" customHeight="1">
      <c r="A54" s="3"/>
      <c r="B54" s="56"/>
      <c r="C54" s="2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22.5" customHeight="1">
      <c r="A55" s="3"/>
      <c r="B55" s="56"/>
      <c r="C55" s="2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22.5" customHeight="1">
      <c r="A56" s="3"/>
      <c r="B56" s="56"/>
      <c r="C56" s="2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22.5" customHeight="1">
      <c r="A57" s="3"/>
      <c r="B57" s="56"/>
      <c r="C57" s="2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22.5" customHeight="1">
      <c r="A58" s="3"/>
      <c r="B58" s="57"/>
      <c r="C58" s="2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22.5" customHeight="1">
      <c r="A59" s="3"/>
      <c r="B59" s="57"/>
      <c r="C59" s="2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22.5" customHeight="1">
      <c r="A60" s="3"/>
      <c r="B60" s="57"/>
      <c r="C60" s="2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22.5" customHeight="1">
      <c r="A61" s="3"/>
      <c r="B61" s="57"/>
      <c r="C61" s="2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22.5" customHeight="1">
      <c r="A62" s="3"/>
      <c r="B62" s="57"/>
      <c r="C62" s="2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22.5" customHeight="1">
      <c r="A63" s="3"/>
      <c r="B63" s="57"/>
      <c r="C63" s="2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22.5" customHeight="1">
      <c r="A64" s="3"/>
      <c r="B64" s="57"/>
      <c r="C64" s="2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22.5" customHeight="1">
      <c r="A65" s="3"/>
      <c r="B65" s="57"/>
      <c r="C65" s="2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22.5" customHeight="1">
      <c r="A66" s="3"/>
      <c r="B66" s="57"/>
      <c r="C66" s="2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22.5" customHeight="1">
      <c r="A67" s="3"/>
      <c r="B67" s="57"/>
      <c r="C67" s="2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22.5" customHeight="1">
      <c r="A68" s="3"/>
      <c r="B68" s="57"/>
      <c r="C68" s="2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22.5" customHeight="1">
      <c r="A69" s="3"/>
      <c r="B69" s="57"/>
      <c r="C69" s="2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22.5" customHeight="1">
      <c r="A70" s="3"/>
      <c r="B70" s="57"/>
      <c r="C70" s="2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22.5" customHeight="1">
      <c r="A71" s="3"/>
      <c r="B71" s="57"/>
      <c r="C71" s="2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22.5" customHeight="1">
      <c r="A72" s="3"/>
      <c r="B72" s="57"/>
      <c r="C72" s="2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22.5" customHeight="1">
      <c r="A73" s="3"/>
      <c r="B73" s="57"/>
      <c r="C73" s="2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22.5" customHeight="1">
      <c r="A74" s="3"/>
      <c r="B74" s="57"/>
      <c r="C74" s="2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22.5" customHeight="1">
      <c r="A75" s="3"/>
      <c r="B75" s="57"/>
      <c r="C75" s="2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22.5" customHeight="1">
      <c r="A76" s="3"/>
      <c r="B76" s="57"/>
      <c r="C76" s="2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22.5" customHeight="1">
      <c r="A77" s="3"/>
      <c r="B77" s="57"/>
      <c r="C77" s="2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22.5" customHeight="1">
      <c r="A78" s="3"/>
      <c r="B78" s="57"/>
      <c r="C78" s="2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22.5" customHeight="1">
      <c r="A79" s="3"/>
      <c r="B79" s="57"/>
      <c r="C79" s="2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22.5" customHeight="1">
      <c r="A80" s="3"/>
      <c r="B80" s="57"/>
      <c r="C80" s="2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22.5" customHeight="1">
      <c r="A81" s="3"/>
      <c r="B81" s="57"/>
      <c r="C81" s="2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22.5" customHeight="1">
      <c r="A82" s="3"/>
      <c r="B82" s="57"/>
      <c r="C82" s="2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22.5" customHeight="1">
      <c r="A83" s="3"/>
      <c r="B83" s="57"/>
      <c r="C83" s="2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22.5" customHeight="1">
      <c r="A84" s="3"/>
      <c r="B84" s="57"/>
      <c r="C84" s="2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22.5" customHeight="1">
      <c r="A85" s="3"/>
      <c r="B85" s="57"/>
      <c r="C85" s="2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22.5" customHeight="1">
      <c r="A86" s="3"/>
      <c r="B86" s="57"/>
      <c r="C86" s="2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22.5" customHeight="1">
      <c r="A87" s="3"/>
      <c r="B87" s="57"/>
      <c r="C87" s="2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22.5" customHeight="1">
      <c r="A88" s="3"/>
      <c r="B88" s="57"/>
      <c r="C88" s="2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22.5" customHeight="1">
      <c r="A89" s="3"/>
      <c r="B89" s="57"/>
      <c r="C89" s="2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22.5" customHeight="1">
      <c r="A90" s="3"/>
      <c r="B90" s="57"/>
      <c r="C90" s="2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22.5" customHeight="1">
      <c r="A91" s="3"/>
      <c r="B91" s="57"/>
      <c r="C91" s="2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22.5" customHeight="1">
      <c r="A92" s="3"/>
      <c r="B92" s="57"/>
      <c r="C92" s="2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22.5" customHeight="1">
      <c r="A93" s="3"/>
      <c r="B93" s="57"/>
      <c r="C93" s="2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22.5" customHeight="1">
      <c r="A94" s="3"/>
      <c r="B94" s="57"/>
      <c r="C94" s="2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22.5" customHeight="1">
      <c r="A95" s="3"/>
      <c r="B95" s="57"/>
      <c r="C95" s="2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22.5" customHeight="1">
      <c r="A96" s="3"/>
      <c r="B96" s="57"/>
      <c r="C96" s="2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22.5" customHeight="1">
      <c r="A97" s="3"/>
      <c r="B97" s="57"/>
      <c r="C97" s="2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22.5" customHeight="1">
      <c r="A98" s="3"/>
      <c r="B98" s="57"/>
      <c r="C98" s="2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22.5" customHeight="1">
      <c r="A99" s="3"/>
      <c r="B99" s="57"/>
      <c r="C99" s="2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22.5" customHeight="1">
      <c r="A100" s="3"/>
      <c r="B100" s="57"/>
      <c r="C100" s="2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22.5" customHeight="1">
      <c r="A101" s="3"/>
      <c r="B101" s="57"/>
      <c r="C101" s="2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22.5" customHeight="1">
      <c r="A102" s="3"/>
      <c r="B102" s="57"/>
      <c r="C102" s="2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22.5" customHeight="1">
      <c r="A103" s="3"/>
      <c r="B103" s="57"/>
      <c r="C103" s="2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22.5" customHeight="1">
      <c r="A104" s="3"/>
      <c r="B104" s="57"/>
      <c r="C104" s="2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22.5" customHeight="1">
      <c r="A105" s="3"/>
      <c r="B105" s="57"/>
      <c r="C105" s="2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22.5" customHeight="1">
      <c r="A106" s="3"/>
      <c r="B106" s="57"/>
      <c r="C106" s="2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22.5" customHeight="1">
      <c r="A107" s="3"/>
      <c r="B107" s="57"/>
      <c r="C107" s="2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22.5" customHeight="1">
      <c r="A108" s="3"/>
      <c r="B108" s="57"/>
      <c r="C108" s="2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22.5" customHeight="1">
      <c r="A109" s="3"/>
      <c r="B109" s="57"/>
      <c r="C109" s="2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22.5" customHeight="1">
      <c r="A110" s="3"/>
      <c r="B110" s="57"/>
      <c r="C110" s="2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22.5" customHeight="1">
      <c r="A111" s="3"/>
      <c r="B111" s="57"/>
      <c r="C111" s="2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22.5" customHeight="1">
      <c r="A112" s="3"/>
      <c r="B112" s="57"/>
      <c r="C112" s="2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22.5" customHeight="1">
      <c r="A113" s="3"/>
      <c r="B113" s="57"/>
      <c r="C113" s="2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22.5" customHeight="1">
      <c r="A114" s="3"/>
      <c r="B114" s="57"/>
      <c r="C114" s="2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22.5" customHeight="1">
      <c r="A115" s="3"/>
      <c r="B115" s="57"/>
      <c r="C115" s="2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22.5" customHeight="1">
      <c r="A116" s="3"/>
      <c r="B116" s="57"/>
      <c r="C116" s="2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22.5" customHeight="1">
      <c r="A117" s="3"/>
      <c r="B117" s="57"/>
      <c r="C117" s="2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22.5" customHeight="1">
      <c r="A118" s="3"/>
      <c r="B118" s="57"/>
      <c r="C118" s="2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22.5" customHeight="1">
      <c r="A119" s="3"/>
      <c r="B119" s="57"/>
      <c r="C119" s="2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22.5" customHeight="1">
      <c r="A120" s="3"/>
      <c r="B120" s="57"/>
      <c r="C120" s="2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22.5" customHeight="1">
      <c r="A121" s="3"/>
      <c r="B121" s="57"/>
      <c r="C121" s="2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22.5" customHeight="1">
      <c r="A122" s="3"/>
      <c r="B122" s="57"/>
      <c r="C122" s="2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22.5" customHeight="1">
      <c r="A123" s="3"/>
      <c r="B123" s="57"/>
      <c r="C123" s="2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22.5" customHeight="1">
      <c r="A124" s="3"/>
      <c r="B124" s="57"/>
      <c r="C124" s="2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22.5" customHeight="1">
      <c r="A125" s="3"/>
      <c r="B125" s="57"/>
      <c r="C125" s="2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22.5" customHeight="1">
      <c r="A126" s="3"/>
      <c r="B126" s="57"/>
      <c r="C126" s="2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22.5" customHeight="1">
      <c r="A127" s="3"/>
      <c r="B127" s="57"/>
      <c r="C127" s="2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22.5" customHeight="1">
      <c r="A128" s="3"/>
      <c r="B128" s="57"/>
      <c r="C128" s="2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22.5" customHeight="1">
      <c r="A129" s="3"/>
      <c r="B129" s="57"/>
      <c r="C129" s="2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22.5" customHeight="1">
      <c r="A130" s="3"/>
      <c r="B130" s="57"/>
      <c r="C130" s="2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22.5" customHeight="1">
      <c r="A131" s="3"/>
      <c r="B131" s="57"/>
      <c r="C131" s="2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22.5" customHeight="1">
      <c r="A132" s="3"/>
      <c r="B132" s="57"/>
      <c r="C132" s="2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22.5" customHeight="1">
      <c r="A133" s="3"/>
      <c r="B133" s="57"/>
      <c r="C133" s="2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22.5" customHeight="1">
      <c r="A134" s="3"/>
      <c r="B134" s="57"/>
      <c r="C134" s="2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22.5" customHeight="1">
      <c r="A135" s="3"/>
      <c r="B135" s="57"/>
      <c r="C135" s="2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22.5" customHeight="1">
      <c r="A136" s="3"/>
      <c r="B136" s="57"/>
      <c r="C136" s="2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22.5" customHeight="1">
      <c r="A137" s="3"/>
      <c r="B137" s="57"/>
      <c r="C137" s="2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22.5" customHeight="1">
      <c r="A138" s="3"/>
      <c r="B138" s="57"/>
      <c r="C138" s="2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22.5" customHeight="1">
      <c r="A139" s="3"/>
      <c r="B139" s="57"/>
      <c r="C139" s="2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22.5" customHeight="1">
      <c r="A140" s="3"/>
      <c r="B140" s="57"/>
      <c r="C140" s="2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22.5" customHeight="1">
      <c r="A141" s="3"/>
      <c r="B141" s="57"/>
      <c r="C141" s="2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22.5" customHeight="1">
      <c r="A142" s="3"/>
      <c r="B142" s="57"/>
      <c r="C142" s="2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22.5" customHeight="1">
      <c r="A143" s="3"/>
      <c r="B143" s="57"/>
      <c r="C143" s="2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22.5" customHeight="1">
      <c r="A144" s="3"/>
      <c r="B144" s="57"/>
      <c r="C144" s="2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22.5" customHeight="1">
      <c r="A145" s="3"/>
      <c r="B145" s="57"/>
      <c r="C145" s="2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22.5" customHeight="1">
      <c r="A146" s="3"/>
      <c r="B146" s="57"/>
      <c r="C146" s="2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22.5" customHeight="1">
      <c r="A147" s="3"/>
      <c r="B147" s="57"/>
      <c r="C147" s="2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22.5" customHeight="1">
      <c r="A148" s="3"/>
      <c r="B148" s="57"/>
      <c r="C148" s="2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22.5" customHeight="1">
      <c r="A149" s="3"/>
      <c r="B149" s="57"/>
      <c r="C149" s="2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22.5" customHeight="1">
      <c r="A150" s="3"/>
      <c r="B150" s="57"/>
      <c r="C150" s="2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22.5" customHeight="1">
      <c r="A151" s="3"/>
      <c r="B151" s="57"/>
      <c r="C151" s="2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22.5" customHeight="1">
      <c r="A152" s="3"/>
      <c r="B152" s="57"/>
      <c r="C152" s="2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22.5" customHeight="1">
      <c r="A153" s="3"/>
      <c r="B153" s="57"/>
      <c r="C153" s="2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22.5" customHeight="1">
      <c r="A154" s="3"/>
      <c r="B154" s="57"/>
      <c r="C154" s="2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22.5" customHeight="1">
      <c r="A155" s="3"/>
      <c r="B155" s="57"/>
      <c r="C155" s="2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22.5" customHeight="1">
      <c r="A156" s="3"/>
      <c r="B156" s="57"/>
      <c r="C156" s="2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22.5" customHeight="1">
      <c r="A157" s="3"/>
      <c r="B157" s="57"/>
      <c r="C157" s="2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22.5" customHeight="1">
      <c r="A158" s="3"/>
      <c r="B158" s="57"/>
      <c r="C158" s="2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22.5" customHeight="1">
      <c r="A159" s="3"/>
      <c r="B159" s="57"/>
      <c r="C159" s="2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22.5" customHeight="1">
      <c r="A160" s="3"/>
      <c r="B160" s="57"/>
      <c r="C160" s="2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22.5" customHeight="1">
      <c r="A161" s="3"/>
      <c r="B161" s="57"/>
      <c r="C161" s="2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22.5" customHeight="1">
      <c r="A162" s="3"/>
      <c r="B162" s="57"/>
      <c r="C162" s="2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22.5" customHeight="1">
      <c r="A163" s="3"/>
      <c r="B163" s="57"/>
      <c r="C163" s="2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22.5" customHeight="1">
      <c r="A164" s="3"/>
      <c r="B164" s="57"/>
      <c r="C164" s="2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22.5" customHeight="1">
      <c r="A165" s="3"/>
      <c r="B165" s="57"/>
      <c r="C165" s="2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22.5" customHeight="1">
      <c r="A166" s="3"/>
      <c r="B166" s="57"/>
      <c r="C166" s="2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22.5" customHeight="1">
      <c r="A167" s="3"/>
      <c r="B167" s="57"/>
      <c r="C167" s="2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22.5" customHeight="1">
      <c r="A168" s="3"/>
      <c r="B168" s="57"/>
      <c r="C168" s="2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22.5" customHeight="1">
      <c r="A169" s="3"/>
      <c r="B169" s="57"/>
      <c r="C169" s="2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22.5" customHeight="1">
      <c r="A170" s="3"/>
      <c r="B170" s="57"/>
      <c r="C170" s="2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22.5" customHeight="1">
      <c r="A171" s="3"/>
      <c r="B171" s="57"/>
      <c r="C171" s="2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22.5" customHeight="1">
      <c r="A172" s="3"/>
      <c r="B172" s="57"/>
      <c r="C172" s="2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22.5" customHeight="1">
      <c r="A173" s="3"/>
      <c r="B173" s="57"/>
      <c r="C173" s="2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22.5" customHeight="1">
      <c r="A174" s="3"/>
      <c r="B174" s="57"/>
      <c r="C174" s="2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22.5" customHeight="1">
      <c r="A175" s="3"/>
      <c r="B175" s="57"/>
      <c r="C175" s="2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22.5" customHeight="1">
      <c r="A176" s="3"/>
      <c r="B176" s="57"/>
      <c r="C176" s="2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22.5" customHeight="1">
      <c r="A177" s="3"/>
      <c r="B177" s="57"/>
      <c r="C177" s="2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22.5" customHeight="1">
      <c r="A178" s="3"/>
      <c r="B178" s="57"/>
      <c r="C178" s="2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22.5" customHeight="1">
      <c r="A179" s="3"/>
      <c r="B179" s="57"/>
      <c r="C179" s="2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22.5" customHeight="1">
      <c r="A180" s="3"/>
      <c r="B180" s="57"/>
      <c r="C180" s="2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22.5" customHeight="1">
      <c r="A181" s="3"/>
      <c r="B181" s="57"/>
      <c r="C181" s="2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22.5" customHeight="1">
      <c r="A182" s="3"/>
      <c r="B182" s="57"/>
      <c r="C182" s="2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22.5" customHeight="1">
      <c r="A183" s="3"/>
      <c r="B183" s="57"/>
      <c r="C183" s="2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22.5" customHeight="1">
      <c r="A184" s="3"/>
      <c r="B184" s="57"/>
      <c r="C184" s="2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22.5" customHeight="1">
      <c r="A185" s="3"/>
      <c r="B185" s="57"/>
      <c r="C185" s="2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22.5" customHeight="1">
      <c r="A186" s="3"/>
      <c r="B186" s="57"/>
      <c r="C186" s="2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22.5" customHeight="1">
      <c r="A187" s="3"/>
      <c r="B187" s="57"/>
      <c r="C187" s="2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22.5" customHeight="1">
      <c r="A188" s="3"/>
      <c r="B188" s="57"/>
      <c r="C188" s="2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22.5" customHeight="1">
      <c r="A189" s="3"/>
      <c r="B189" s="57"/>
      <c r="C189" s="2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22.5" customHeight="1">
      <c r="A190" s="3"/>
      <c r="B190" s="57"/>
      <c r="C190" s="2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22.5" customHeight="1">
      <c r="A191" s="3"/>
      <c r="B191" s="57"/>
      <c r="C191" s="2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22.5" customHeight="1">
      <c r="A192" s="3"/>
      <c r="B192" s="57"/>
      <c r="C192" s="2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22.5" customHeight="1">
      <c r="A193" s="3"/>
      <c r="B193" s="57"/>
      <c r="C193" s="2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22.5" customHeight="1">
      <c r="A194" s="3"/>
      <c r="B194" s="57"/>
      <c r="C194" s="2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22.5" customHeight="1">
      <c r="A195" s="3"/>
      <c r="B195" s="57"/>
      <c r="C195" s="2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22.5" customHeight="1">
      <c r="A196" s="3"/>
      <c r="B196" s="57"/>
      <c r="C196" s="2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22.5" customHeight="1">
      <c r="A197" s="3"/>
      <c r="B197" s="57"/>
      <c r="C197" s="2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22.5" customHeight="1">
      <c r="A198" s="3"/>
      <c r="B198" s="57"/>
      <c r="C198" s="2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22.5" customHeight="1">
      <c r="A199" s="3"/>
      <c r="B199" s="57"/>
      <c r="C199" s="2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22.5" customHeight="1">
      <c r="A200" s="3"/>
      <c r="B200" s="57"/>
      <c r="C200" s="2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22.5" customHeight="1">
      <c r="A201" s="3"/>
      <c r="B201" s="57"/>
      <c r="C201" s="2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22.5" customHeight="1">
      <c r="A202" s="3"/>
      <c r="B202" s="57"/>
      <c r="C202" s="2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22.5" customHeight="1">
      <c r="A203" s="3"/>
      <c r="B203" s="57"/>
      <c r="C203" s="2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22.5" customHeight="1">
      <c r="A204" s="3"/>
      <c r="B204" s="57"/>
      <c r="C204" s="2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22.5" customHeight="1">
      <c r="A205" s="3"/>
      <c r="B205" s="57"/>
      <c r="C205" s="2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22.5" customHeight="1">
      <c r="A206" s="3"/>
      <c r="B206" s="57"/>
      <c r="C206" s="2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22.5" customHeight="1">
      <c r="A207" s="3"/>
      <c r="B207" s="57"/>
      <c r="C207" s="2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22.5" customHeight="1">
      <c r="A208" s="3"/>
      <c r="B208" s="57"/>
      <c r="C208" s="2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22.5" customHeight="1">
      <c r="A209" s="3"/>
      <c r="B209" s="57"/>
      <c r="C209" s="2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22.5" customHeight="1">
      <c r="A210" s="3"/>
      <c r="B210" s="57"/>
      <c r="C210" s="2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22.5" customHeight="1">
      <c r="A211" s="3"/>
      <c r="B211" s="57"/>
      <c r="C211" s="2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22.5" customHeight="1">
      <c r="A212" s="3"/>
      <c r="B212" s="57"/>
      <c r="C212" s="2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22.5" customHeight="1">
      <c r="A213" s="3"/>
      <c r="B213" s="57"/>
      <c r="C213" s="2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22.5" customHeight="1">
      <c r="A214" s="3"/>
      <c r="B214" s="57"/>
      <c r="C214" s="2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22.5" customHeight="1">
      <c r="A215" s="3"/>
      <c r="B215" s="57"/>
      <c r="C215" s="2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22.5" customHeight="1">
      <c r="A216" s="3"/>
      <c r="B216" s="57"/>
      <c r="C216" s="2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22.5" customHeight="1">
      <c r="A217" s="3"/>
      <c r="B217" s="57"/>
      <c r="C217" s="2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22.5" customHeight="1">
      <c r="A218" s="3"/>
      <c r="B218" s="57"/>
      <c r="C218" s="2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22.5" customHeight="1">
      <c r="A219" s="3"/>
      <c r="B219" s="57"/>
      <c r="C219" s="2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22.5" customHeight="1">
      <c r="A220" s="3"/>
      <c r="B220" s="57"/>
      <c r="C220" s="2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22.5" customHeight="1">
      <c r="A221" s="3"/>
      <c r="B221" s="57"/>
      <c r="C221" s="2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22.5" customHeight="1">
      <c r="A222" s="3"/>
      <c r="B222" s="57"/>
      <c r="C222" s="2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22.5" customHeight="1">
      <c r="A223" s="3"/>
      <c r="B223" s="57"/>
      <c r="C223" s="2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22.5" customHeight="1">
      <c r="A224" s="3"/>
      <c r="B224" s="57"/>
      <c r="C224" s="2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22.5" customHeight="1">
      <c r="A225" s="3"/>
      <c r="B225" s="57"/>
      <c r="C225" s="2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22.5" customHeight="1">
      <c r="A226" s="3"/>
      <c r="B226" s="57"/>
      <c r="C226" s="2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22.5" customHeight="1">
      <c r="A227" s="3"/>
      <c r="B227" s="57"/>
      <c r="C227" s="2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22.5" customHeight="1">
      <c r="B228" s="56"/>
      <c r="C228" s="3"/>
    </row>
    <row r="229" ht="22.5" customHeight="1">
      <c r="B229" s="56"/>
      <c r="C229" s="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E1:F1"/>
    <mergeCell ref="H1:I1"/>
    <mergeCell ref="K1:M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5" width="21.38"/>
    <col customWidth="1" min="6" max="6" width="10.13"/>
    <col customWidth="1" min="7" max="8" width="21.38"/>
    <col customWidth="1" min="9" max="9" width="10.13"/>
    <col customWidth="1" min="10" max="10" width="50.13"/>
    <col customWidth="1" min="11" max="11" width="21.38"/>
    <col customWidth="1" min="12" max="12" width="10.13"/>
    <col customWidth="1" min="13" max="13" width="17.0"/>
    <col customWidth="1" min="14" max="14" width="50.13"/>
    <col customWidth="1" min="15" max="15" width="17.0"/>
    <col customWidth="1" min="16" max="16" width="8.38"/>
    <col customWidth="1" min="17" max="30" width="17.0"/>
  </cols>
  <sheetData>
    <row r="1" ht="30.0" customHeight="1">
      <c r="A1" s="3"/>
      <c r="B1" s="26" t="s">
        <v>16</v>
      </c>
      <c r="C1" s="28"/>
      <c r="D1" s="28"/>
      <c r="E1" s="28"/>
      <c r="F1" s="3"/>
      <c r="G1" s="26" t="s">
        <v>17</v>
      </c>
      <c r="H1" s="27"/>
      <c r="J1" s="26" t="s">
        <v>16</v>
      </c>
      <c r="K1" s="27"/>
      <c r="L1" s="3"/>
      <c r="M1" s="3"/>
      <c r="N1" s="26" t="s">
        <v>17</v>
      </c>
      <c r="O1" s="28"/>
      <c r="P1" s="27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30.0" customHeight="1">
      <c r="A2" s="3"/>
      <c r="B2" s="58" t="s">
        <v>18</v>
      </c>
      <c r="C2" s="59" t="s">
        <v>19</v>
      </c>
      <c r="D2" s="58" t="s">
        <v>18</v>
      </c>
      <c r="E2" s="59" t="s">
        <v>19</v>
      </c>
      <c r="F2" s="3"/>
      <c r="G2" s="29" t="s">
        <v>18</v>
      </c>
      <c r="H2" s="30" t="s">
        <v>19</v>
      </c>
      <c r="I2" s="31"/>
      <c r="J2" s="32" t="s">
        <v>20</v>
      </c>
      <c r="K2" s="30" t="s">
        <v>19</v>
      </c>
      <c r="M2" s="35"/>
      <c r="N2" s="4" t="s">
        <v>20</v>
      </c>
      <c r="O2" s="33" t="s">
        <v>19</v>
      </c>
      <c r="P2" s="33" t="s">
        <v>21</v>
      </c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  <c r="AB2" s="3"/>
      <c r="AC2" s="3"/>
      <c r="AD2" s="3"/>
    </row>
    <row r="3" ht="22.5" customHeight="1">
      <c r="A3" s="3"/>
      <c r="B3" s="60" t="s">
        <v>22</v>
      </c>
      <c r="C3" s="61">
        <v>3878946.0</v>
      </c>
      <c r="D3" s="61" t="s">
        <v>22</v>
      </c>
      <c r="E3" s="61">
        <v>3878946.0</v>
      </c>
      <c r="F3" s="3"/>
      <c r="G3" s="36" t="s">
        <v>23</v>
      </c>
      <c r="H3" s="38">
        <v>1761098.0</v>
      </c>
      <c r="I3" s="31"/>
      <c r="J3" s="36" t="s">
        <v>24</v>
      </c>
      <c r="K3" s="37">
        <v>1.0022304E7</v>
      </c>
      <c r="M3" s="35"/>
      <c r="N3" s="36" t="s">
        <v>25</v>
      </c>
      <c r="O3" s="37">
        <v>1776596.0</v>
      </c>
      <c r="P3" s="39">
        <f t="shared" ref="P3:P15" si="1">IFERROR(O3/(SUM($O$3:$O$9)),"-")</f>
        <v>0.6146359521</v>
      </c>
      <c r="Q3" s="34"/>
      <c r="R3" s="35"/>
      <c r="S3" s="35"/>
      <c r="T3" s="35"/>
      <c r="U3" s="35"/>
      <c r="V3" s="35"/>
      <c r="W3" s="35"/>
      <c r="X3" s="35"/>
      <c r="Y3" s="35"/>
      <c r="Z3" s="35"/>
      <c r="AA3" s="35"/>
      <c r="AB3" s="3"/>
      <c r="AC3" s="3"/>
      <c r="AD3" s="3"/>
    </row>
    <row r="4" ht="22.5" customHeight="1">
      <c r="A4" s="3"/>
      <c r="B4" s="62" t="s">
        <v>31</v>
      </c>
      <c r="C4" s="63">
        <v>2188238.0</v>
      </c>
      <c r="D4" s="63" t="s">
        <v>31</v>
      </c>
      <c r="E4" s="63">
        <v>2188238.0</v>
      </c>
      <c r="F4" s="3"/>
      <c r="G4" s="36" t="s">
        <v>29</v>
      </c>
      <c r="H4" s="38">
        <v>577777.0</v>
      </c>
      <c r="J4" s="36" t="s">
        <v>25</v>
      </c>
      <c r="K4" s="37">
        <v>5159856.0</v>
      </c>
      <c r="M4" s="35"/>
      <c r="N4" s="36" t="s">
        <v>33</v>
      </c>
      <c r="O4" s="37">
        <v>577777.0</v>
      </c>
      <c r="P4" s="39">
        <f t="shared" si="1"/>
        <v>0.1998892919</v>
      </c>
      <c r="Q4" s="34"/>
      <c r="R4" s="35"/>
      <c r="S4" s="35"/>
      <c r="T4" s="35"/>
      <c r="U4" s="35"/>
      <c r="V4" s="35"/>
      <c r="W4" s="35"/>
      <c r="X4" s="35"/>
      <c r="Y4" s="35"/>
      <c r="Z4" s="35"/>
      <c r="AA4" s="35"/>
      <c r="AB4" s="3"/>
      <c r="AC4" s="3"/>
      <c r="AD4" s="3"/>
    </row>
    <row r="5" ht="22.5" customHeight="1">
      <c r="A5" s="3"/>
      <c r="B5" s="60" t="s">
        <v>23</v>
      </c>
      <c r="C5" s="61">
        <v>2146258.0</v>
      </c>
      <c r="D5" s="61" t="s">
        <v>23</v>
      </c>
      <c r="E5" s="61">
        <v>2146258.0</v>
      </c>
      <c r="F5" s="3"/>
      <c r="G5" s="36" t="s">
        <v>38</v>
      </c>
      <c r="H5" s="38">
        <v>196524.0</v>
      </c>
      <c r="I5" s="31"/>
      <c r="J5" s="36" t="s">
        <v>32</v>
      </c>
      <c r="K5" s="37">
        <v>2651652.0</v>
      </c>
      <c r="M5" s="35"/>
      <c r="N5" s="36" t="s">
        <v>27</v>
      </c>
      <c r="O5" s="37">
        <v>269235.0</v>
      </c>
      <c r="P5" s="39">
        <f t="shared" si="1"/>
        <v>0.09314526801</v>
      </c>
      <c r="Q5" s="34"/>
      <c r="R5" s="35"/>
      <c r="S5" s="35"/>
      <c r="T5" s="35"/>
      <c r="U5" s="35"/>
      <c r="V5" s="35"/>
      <c r="W5" s="35"/>
      <c r="X5" s="35"/>
      <c r="Y5" s="35"/>
      <c r="Z5" s="35"/>
      <c r="AA5" s="35"/>
      <c r="AB5" s="3"/>
      <c r="AC5" s="3"/>
      <c r="AD5" s="3"/>
    </row>
    <row r="6" ht="22.5" customHeight="1">
      <c r="A6" s="3"/>
      <c r="B6" s="62" t="s">
        <v>28</v>
      </c>
      <c r="C6" s="63">
        <v>1601446.0</v>
      </c>
      <c r="D6" s="63" t="s">
        <v>28</v>
      </c>
      <c r="E6" s="63">
        <v>1601446.0</v>
      </c>
      <c r="F6" s="3"/>
      <c r="G6" s="36" t="s">
        <v>35</v>
      </c>
      <c r="H6" s="38">
        <v>162960.0</v>
      </c>
      <c r="I6" s="31"/>
      <c r="J6" s="36" t="s">
        <v>30</v>
      </c>
      <c r="K6" s="37">
        <v>486537.0</v>
      </c>
      <c r="M6" s="35"/>
      <c r="N6" s="36" t="s">
        <v>42</v>
      </c>
      <c r="O6" s="37">
        <v>196524.0</v>
      </c>
      <c r="P6" s="39">
        <f t="shared" si="1"/>
        <v>0.067989974</v>
      </c>
      <c r="Q6" s="34"/>
      <c r="R6" s="35"/>
      <c r="S6" s="35"/>
      <c r="T6" s="35"/>
      <c r="U6" s="35"/>
      <c r="V6" s="35"/>
      <c r="W6" s="35"/>
      <c r="X6" s="35"/>
      <c r="Y6" s="35"/>
      <c r="Z6" s="35"/>
      <c r="AA6" s="35"/>
      <c r="AB6" s="3"/>
      <c r="AC6" s="3"/>
      <c r="AD6" s="3"/>
    </row>
    <row r="7" ht="22.5" customHeight="1">
      <c r="A7" s="3"/>
      <c r="B7" s="60" t="s">
        <v>37</v>
      </c>
      <c r="C7" s="61">
        <v>1499767.0</v>
      </c>
      <c r="D7" s="61" t="s">
        <v>37</v>
      </c>
      <c r="E7" s="61">
        <v>1499767.0</v>
      </c>
      <c r="F7" s="3"/>
      <c r="G7" s="36" t="s">
        <v>31</v>
      </c>
      <c r="H7" s="38">
        <v>114702.0</v>
      </c>
      <c r="I7" s="31"/>
      <c r="J7" s="36" t="s">
        <v>33</v>
      </c>
      <c r="K7" s="37">
        <v>381810.0</v>
      </c>
      <c r="M7" s="35"/>
      <c r="N7" s="36" t="s">
        <v>32</v>
      </c>
      <c r="O7" s="37">
        <v>35400.0</v>
      </c>
      <c r="P7" s="39">
        <f t="shared" si="1"/>
        <v>0.01224707964</v>
      </c>
      <c r="Q7" s="34"/>
      <c r="R7" s="35"/>
      <c r="S7" s="35"/>
      <c r="T7" s="35"/>
      <c r="U7" s="35"/>
      <c r="V7" s="35"/>
      <c r="W7" s="35"/>
      <c r="X7" s="35"/>
      <c r="Y7" s="35"/>
      <c r="Z7" s="35"/>
      <c r="AA7" s="35"/>
      <c r="AB7" s="3"/>
      <c r="AC7" s="3"/>
      <c r="AD7" s="3"/>
    </row>
    <row r="8" ht="22.5" customHeight="1">
      <c r="A8" s="3"/>
      <c r="B8" s="62" t="s">
        <v>41</v>
      </c>
      <c r="C8" s="63">
        <v>1083805.0</v>
      </c>
      <c r="D8" s="63" t="s">
        <v>41</v>
      </c>
      <c r="E8" s="63">
        <v>1083805.0</v>
      </c>
      <c r="F8" s="3"/>
      <c r="G8" s="36" t="s">
        <v>22</v>
      </c>
      <c r="H8" s="38">
        <v>88654.0</v>
      </c>
      <c r="I8" s="31"/>
      <c r="J8" s="36" t="s">
        <v>67</v>
      </c>
      <c r="K8" s="37">
        <v>210000.0</v>
      </c>
      <c r="M8" s="35"/>
      <c r="N8" s="36" t="s">
        <v>68</v>
      </c>
      <c r="O8" s="37">
        <v>24259.0</v>
      </c>
      <c r="P8" s="39">
        <f t="shared" si="1"/>
        <v>0.008392709182</v>
      </c>
      <c r="Q8" s="34"/>
      <c r="R8" s="35"/>
      <c r="S8" s="35"/>
      <c r="T8" s="35"/>
      <c r="U8" s="35"/>
      <c r="V8" s="35"/>
      <c r="W8" s="35"/>
      <c r="X8" s="35"/>
      <c r="Y8" s="35"/>
      <c r="Z8" s="35"/>
      <c r="AA8" s="35"/>
      <c r="AB8" s="3"/>
      <c r="AC8" s="3"/>
      <c r="AD8" s="3"/>
    </row>
    <row r="9" ht="22.5" customHeight="1">
      <c r="A9" s="3"/>
      <c r="B9" s="60" t="s">
        <v>38</v>
      </c>
      <c r="C9" s="61">
        <v>793420.0</v>
      </c>
      <c r="D9" s="61" t="s">
        <v>38</v>
      </c>
      <c r="E9" s="61">
        <v>793420.0</v>
      </c>
      <c r="F9" s="3"/>
      <c r="G9" s="40" t="s">
        <v>63</v>
      </c>
      <c r="H9" s="37">
        <v>1451.0</v>
      </c>
      <c r="I9" s="31"/>
      <c r="J9" s="36" t="s">
        <v>36</v>
      </c>
      <c r="K9" s="37">
        <v>93618.0</v>
      </c>
      <c r="L9" s="3"/>
      <c r="M9" s="35"/>
      <c r="N9" s="36" t="s">
        <v>69</v>
      </c>
      <c r="O9" s="37">
        <v>10694.0</v>
      </c>
      <c r="P9" s="39">
        <f t="shared" si="1"/>
        <v>0.003699725133</v>
      </c>
      <c r="Q9" s="34"/>
      <c r="R9" s="35"/>
      <c r="S9" s="35"/>
      <c r="T9" s="35"/>
      <c r="U9" s="35"/>
      <c r="V9" s="35"/>
      <c r="W9" s="35"/>
      <c r="X9" s="35"/>
      <c r="Y9" s="35"/>
      <c r="Z9" s="35"/>
      <c r="AA9" s="35"/>
      <c r="AB9" s="3"/>
      <c r="AC9" s="3"/>
      <c r="AD9" s="3"/>
    </row>
    <row r="10" ht="22.5" customHeight="1">
      <c r="A10" s="3"/>
      <c r="B10" s="62" t="s">
        <v>45</v>
      </c>
      <c r="C10" s="63">
        <v>780454.0</v>
      </c>
      <c r="D10" s="63" t="s">
        <v>45</v>
      </c>
      <c r="E10" s="63">
        <v>780454.0</v>
      </c>
      <c r="F10" s="3"/>
      <c r="G10" s="41"/>
      <c r="H10" s="37"/>
      <c r="I10" s="31"/>
      <c r="J10" s="36" t="s">
        <v>27</v>
      </c>
      <c r="K10" s="37">
        <v>53286.0</v>
      </c>
      <c r="L10" s="3"/>
      <c r="M10" s="35"/>
      <c r="N10" s="36" t="s">
        <v>70</v>
      </c>
      <c r="O10" s="37">
        <v>4250.0</v>
      </c>
      <c r="P10" s="39">
        <f t="shared" si="1"/>
        <v>0.001470341482</v>
      </c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"/>
      <c r="AC10" s="3"/>
      <c r="AD10" s="3"/>
    </row>
    <row r="11" ht="22.5" customHeight="1">
      <c r="A11" s="3"/>
      <c r="B11" s="60" t="s">
        <v>52</v>
      </c>
      <c r="C11" s="61">
        <v>719408.0</v>
      </c>
      <c r="D11" s="61" t="s">
        <v>52</v>
      </c>
      <c r="E11" s="61">
        <v>719408.0</v>
      </c>
      <c r="F11" s="3"/>
      <c r="G11" s="41"/>
      <c r="H11" s="37"/>
      <c r="I11" s="31"/>
      <c r="J11" s="36" t="s">
        <v>39</v>
      </c>
      <c r="K11" s="37">
        <v>38218.0</v>
      </c>
      <c r="L11" s="3"/>
      <c r="M11" s="35"/>
      <c r="N11" s="36" t="s">
        <v>71</v>
      </c>
      <c r="O11" s="37">
        <v>3834.0</v>
      </c>
      <c r="P11" s="39">
        <f t="shared" si="1"/>
        <v>0.001326420999</v>
      </c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"/>
      <c r="AC11" s="3"/>
      <c r="AD11" s="3"/>
    </row>
    <row r="12" ht="22.5" customHeight="1">
      <c r="A12" s="3"/>
      <c r="B12" s="62" t="s">
        <v>54</v>
      </c>
      <c r="C12" s="63">
        <v>655294.0</v>
      </c>
      <c r="D12" s="63" t="s">
        <v>54</v>
      </c>
      <c r="E12" s="63">
        <v>655294.0</v>
      </c>
      <c r="F12" s="3"/>
      <c r="G12" s="41"/>
      <c r="H12" s="37"/>
      <c r="I12" s="31"/>
      <c r="J12" s="36" t="s">
        <v>51</v>
      </c>
      <c r="K12" s="37">
        <v>18415.0</v>
      </c>
      <c r="L12" s="3"/>
      <c r="M12" s="35"/>
      <c r="N12" s="36" t="s">
        <v>72</v>
      </c>
      <c r="O12" s="37">
        <v>3628.0</v>
      </c>
      <c r="P12" s="39">
        <f t="shared" si="1"/>
        <v>0.001255152682</v>
      </c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"/>
      <c r="AC12" s="3"/>
      <c r="AD12" s="3"/>
    </row>
    <row r="13" ht="22.5" customHeight="1">
      <c r="A13" s="3"/>
      <c r="B13" s="60" t="s">
        <v>47</v>
      </c>
      <c r="C13" s="61">
        <v>572770.0</v>
      </c>
      <c r="D13" s="61" t="s">
        <v>47</v>
      </c>
      <c r="E13" s="61">
        <v>572770.0</v>
      </c>
      <c r="F13" s="3"/>
      <c r="G13" s="41"/>
      <c r="H13" s="37"/>
      <c r="I13" s="42"/>
      <c r="J13" s="36" t="s">
        <v>46</v>
      </c>
      <c r="K13" s="37">
        <v>1158.0</v>
      </c>
      <c r="L13" s="3"/>
      <c r="M13" s="35"/>
      <c r="N13" s="36" t="s">
        <v>73</v>
      </c>
      <c r="O13" s="37">
        <v>494.0</v>
      </c>
      <c r="P13" s="39">
        <f t="shared" si="1"/>
        <v>0.0001709055747</v>
      </c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"/>
      <c r="AC13" s="3"/>
      <c r="AD13" s="3"/>
    </row>
    <row r="14" ht="22.5" customHeight="1">
      <c r="A14" s="3"/>
      <c r="B14" s="62" t="s">
        <v>29</v>
      </c>
      <c r="C14" s="63">
        <v>487396.0</v>
      </c>
      <c r="D14" s="63" t="s">
        <v>29</v>
      </c>
      <c r="E14" s="63">
        <v>487396.0</v>
      </c>
      <c r="F14" s="3"/>
      <c r="G14" s="41"/>
      <c r="H14" s="37"/>
      <c r="I14" s="42"/>
      <c r="J14" s="36"/>
      <c r="K14" s="37"/>
      <c r="L14" s="3"/>
      <c r="M14" s="35"/>
      <c r="N14" s="36" t="s">
        <v>74</v>
      </c>
      <c r="O14" s="37">
        <v>426.0</v>
      </c>
      <c r="P14" s="39">
        <f t="shared" si="1"/>
        <v>0.000147380111</v>
      </c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"/>
      <c r="AC14" s="3"/>
      <c r="AD14" s="3"/>
    </row>
    <row r="15" ht="22.5" customHeight="1">
      <c r="A15" s="3"/>
      <c r="B15" s="60" t="s">
        <v>75</v>
      </c>
      <c r="C15" s="61">
        <v>477412.0</v>
      </c>
      <c r="D15" s="61" t="s">
        <v>75</v>
      </c>
      <c r="E15" s="61">
        <v>477412.0</v>
      </c>
      <c r="F15" s="3"/>
      <c r="G15" s="41"/>
      <c r="H15" s="37"/>
      <c r="I15" s="35"/>
      <c r="L15" s="3"/>
      <c r="M15" s="35"/>
      <c r="N15" s="36" t="s">
        <v>46</v>
      </c>
      <c r="O15" s="37">
        <v>49.0</v>
      </c>
      <c r="P15" s="39">
        <f t="shared" si="1"/>
        <v>0.00001695217239</v>
      </c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"/>
      <c r="AC15" s="3"/>
      <c r="AD15" s="3"/>
    </row>
    <row r="16" ht="22.5" customHeight="1">
      <c r="A16" s="3"/>
      <c r="B16" s="62" t="s">
        <v>50</v>
      </c>
      <c r="C16" s="63">
        <v>374750.0</v>
      </c>
      <c r="D16" s="63" t="s">
        <v>50</v>
      </c>
      <c r="E16" s="63">
        <v>374750.0</v>
      </c>
      <c r="F16" s="3"/>
      <c r="G16" s="41"/>
      <c r="H16" s="37"/>
      <c r="I16" s="35"/>
      <c r="J16" s="35"/>
      <c r="K16" s="35"/>
      <c r="L16" s="3"/>
      <c r="M16" s="35"/>
      <c r="N16" s="43"/>
      <c r="O16" s="43"/>
      <c r="P16" s="43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"/>
      <c r="AC16" s="3"/>
      <c r="AD16" s="3"/>
    </row>
    <row r="17" ht="22.5" customHeight="1">
      <c r="A17" s="3"/>
      <c r="B17" s="60" t="s">
        <v>43</v>
      </c>
      <c r="C17" s="61">
        <v>314035.0</v>
      </c>
      <c r="D17" s="61" t="s">
        <v>43</v>
      </c>
      <c r="E17" s="61">
        <v>314035.0</v>
      </c>
      <c r="F17" s="3"/>
      <c r="G17" s="41"/>
      <c r="H17" s="37"/>
      <c r="I17" s="35"/>
      <c r="J17" s="44" t="s">
        <v>20</v>
      </c>
      <c r="K17" s="45" t="s">
        <v>19</v>
      </c>
      <c r="L17" s="45" t="s">
        <v>21</v>
      </c>
      <c r="M17" s="35"/>
      <c r="N17" s="44" t="s">
        <v>20</v>
      </c>
      <c r="O17" s="45" t="s">
        <v>19</v>
      </c>
      <c r="P17" s="45" t="s">
        <v>21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"/>
      <c r="AC17" s="3"/>
      <c r="AD17" s="3"/>
    </row>
    <row r="18" ht="22.5" customHeight="1">
      <c r="A18" s="3"/>
      <c r="B18" s="62" t="s">
        <v>53</v>
      </c>
      <c r="C18" s="63">
        <v>255156.0</v>
      </c>
      <c r="D18" s="63" t="s">
        <v>53</v>
      </c>
      <c r="E18" s="63">
        <v>255156.0</v>
      </c>
      <c r="F18" s="3"/>
      <c r="G18" s="41"/>
      <c r="H18" s="37"/>
      <c r="I18" s="35"/>
      <c r="J18" s="36" t="str">
        <f t="shared" ref="J18:K18" si="2">J3</f>
        <v>Ferro fundido, ferro e aço</v>
      </c>
      <c r="K18" s="37">
        <f t="shared" si="2"/>
        <v>10022304</v>
      </c>
      <c r="L18" s="39">
        <f t="shared" ref="L18:L24" si="5">IFERROR(K18/(SUM($K$18:$K$24)),"-")</f>
        <v>0.524265342</v>
      </c>
      <c r="M18" s="35"/>
      <c r="N18" s="36" t="str">
        <f t="shared" ref="N18:O18" si="3">N3</f>
        <v>Produtos químicos inorgânicos; compostos inorgânicos ou orgânicos de metais preciosos, de elementos radioativos, de metais das terras raras ou de isótopos</v>
      </c>
      <c r="O18" s="37">
        <f t="shared" si="3"/>
        <v>1776596</v>
      </c>
      <c r="P18" s="39">
        <f t="shared" ref="P18:P24" si="7">IFERROR(O18/(SUM($O$18:$O$24)),"-")</f>
        <v>0.6119512284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"/>
      <c r="AC18" s="3"/>
      <c r="AD18" s="3"/>
    </row>
    <row r="19" ht="22.5" customHeight="1">
      <c r="A19" s="3"/>
      <c r="B19" s="60" t="s">
        <v>55</v>
      </c>
      <c r="C19" s="61">
        <v>254211.0</v>
      </c>
      <c r="D19" s="61" t="s">
        <v>55</v>
      </c>
      <c r="E19" s="61">
        <v>254211.0</v>
      </c>
      <c r="F19" s="3"/>
      <c r="G19" s="41"/>
      <c r="H19" s="37"/>
      <c r="I19" s="46"/>
      <c r="J19" s="36" t="str">
        <f t="shared" ref="J19:K19" si="4">J4</f>
        <v>Produtos químicos inorgânicos; compostos inorgânicos ou orgânicos de metais preciosos, de elementos radioativos, de metais das terras raras ou de isótopos</v>
      </c>
      <c r="K19" s="37">
        <f t="shared" si="4"/>
        <v>5159856</v>
      </c>
      <c r="L19" s="39">
        <f t="shared" si="5"/>
        <v>0.2699113568</v>
      </c>
      <c r="M19" s="35"/>
      <c r="N19" s="36" t="str">
        <f t="shared" ref="N19:O19" si="6">N4</f>
        <v>Minerios, escórias e cinzas</v>
      </c>
      <c r="O19" s="37">
        <f t="shared" si="6"/>
        <v>577777</v>
      </c>
      <c r="P19" s="39">
        <f t="shared" si="7"/>
        <v>0.1990161775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"/>
      <c r="AC19" s="3"/>
      <c r="AD19" s="3"/>
    </row>
    <row r="20" ht="22.5" customHeight="1">
      <c r="A20" s="3"/>
      <c r="B20" s="62" t="s">
        <v>35</v>
      </c>
      <c r="C20" s="63">
        <v>214693.0</v>
      </c>
      <c r="D20" s="63" t="s">
        <v>35</v>
      </c>
      <c r="E20" s="63">
        <v>214693.0</v>
      </c>
      <c r="F20" s="3"/>
      <c r="G20" s="41"/>
      <c r="H20" s="37"/>
      <c r="I20" s="35"/>
      <c r="J20" s="36" t="str">
        <f t="shared" ref="J20:K20" si="8">J5</f>
        <v>Alumínio e suas obras</v>
      </c>
      <c r="K20" s="37">
        <f t="shared" si="8"/>
        <v>2651652</v>
      </c>
      <c r="L20" s="39">
        <f t="shared" si="5"/>
        <v>0.1387075509</v>
      </c>
      <c r="M20" s="35"/>
      <c r="N20" s="36" t="str">
        <f t="shared" ref="N20:O20" si="9">N5</f>
        <v>Outros metais comuns; ceramais (cermets); obras dessas matérias</v>
      </c>
      <c r="O20" s="37">
        <f t="shared" si="9"/>
        <v>269235</v>
      </c>
      <c r="P20" s="39">
        <f t="shared" si="7"/>
        <v>0.09273841041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"/>
      <c r="AC20" s="3"/>
      <c r="AD20" s="3"/>
    </row>
    <row r="21" ht="22.5" customHeight="1">
      <c r="A21" s="3"/>
      <c r="B21" s="60" t="s">
        <v>76</v>
      </c>
      <c r="C21" s="61">
        <v>212220.0</v>
      </c>
      <c r="D21" s="61" t="s">
        <v>77</v>
      </c>
      <c r="E21" s="61">
        <v>214300.0</v>
      </c>
      <c r="F21" s="3"/>
      <c r="G21" s="41"/>
      <c r="H21" s="37"/>
      <c r="I21" s="35"/>
      <c r="J21" s="36" t="str">
        <f t="shared" ref="J21:K21" si="10">J6</f>
        <v>Estanho e suas obras</v>
      </c>
      <c r="K21" s="37">
        <f t="shared" si="10"/>
        <v>486537</v>
      </c>
      <c r="L21" s="39">
        <f t="shared" si="5"/>
        <v>0.02545068346</v>
      </c>
      <c r="M21" s="35"/>
      <c r="N21" s="36" t="str">
        <f t="shared" ref="N21:O21" si="11">N6</f>
        <v>Máquinas, aparelhos e materiais elétricos, e suas partes; aparelhos de gravação ou de reprodução de som, aparelhos de gravação ou de reprodução de imagens e de som em televisão, e suas partes e acessórios</v>
      </c>
      <c r="O21" s="37">
        <f t="shared" si="11"/>
        <v>196524</v>
      </c>
      <c r="P21" s="39">
        <f t="shared" si="7"/>
        <v>0.06769299448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"/>
      <c r="AC21" s="3"/>
      <c r="AD21" s="3"/>
    </row>
    <row r="22" ht="22.5" customHeight="1">
      <c r="A22" s="3"/>
      <c r="B22" s="62" t="s">
        <v>78</v>
      </c>
      <c r="C22" s="63">
        <v>140000.0</v>
      </c>
      <c r="D22" s="63" t="s">
        <v>76</v>
      </c>
      <c r="E22" s="63">
        <v>212220.0</v>
      </c>
      <c r="F22" s="3"/>
      <c r="G22" s="41"/>
      <c r="H22" s="37"/>
      <c r="I22" s="35"/>
      <c r="J22" s="36" t="str">
        <f t="shared" ref="J22:K22" si="12">J7</f>
        <v>Minerios, escórias e cinzas</v>
      </c>
      <c r="K22" s="37">
        <f t="shared" si="12"/>
        <v>381810</v>
      </c>
      <c r="L22" s="39">
        <f t="shared" si="5"/>
        <v>0.01997242852</v>
      </c>
      <c r="M22" s="35"/>
      <c r="N22" s="36" t="str">
        <f t="shared" ref="N22:O22" si="13">N7</f>
        <v>Alumínio e suas obras</v>
      </c>
      <c r="O22" s="37">
        <f t="shared" si="13"/>
        <v>35400</v>
      </c>
      <c r="P22" s="39">
        <f t="shared" si="7"/>
        <v>0.01219358452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"/>
      <c r="AC22" s="3"/>
      <c r="AD22" s="3"/>
    </row>
    <row r="23" ht="22.5" customHeight="1">
      <c r="A23" s="3"/>
      <c r="B23" s="60" t="s">
        <v>79</v>
      </c>
      <c r="C23" s="61">
        <v>132000.0</v>
      </c>
      <c r="D23" s="61" t="s">
        <v>78</v>
      </c>
      <c r="E23" s="61">
        <v>140000.0</v>
      </c>
      <c r="F23" s="3"/>
      <c r="G23" s="41"/>
      <c r="H23" s="37"/>
      <c r="I23" s="3"/>
      <c r="J23" s="36" t="str">
        <f t="shared" ref="J23:K23" si="14">J8</f>
        <v>Sementes e frutos oleaginosos; grãos, sementes e frutos diversos; plantas industriais ou medicinais; palhas e forragens</v>
      </c>
      <c r="K23" s="37">
        <f t="shared" si="14"/>
        <v>210000</v>
      </c>
      <c r="L23" s="39">
        <f t="shared" si="5"/>
        <v>0.01098507108</v>
      </c>
      <c r="M23" s="35"/>
      <c r="N23" s="36" t="str">
        <f t="shared" ref="N23:O23" si="15">N8</f>
        <v>Combustíveis minerais, óleos minerais e produtos da sua destilação; matérias betuminosas; ceras minerais</v>
      </c>
      <c r="O23" s="37">
        <f t="shared" si="15"/>
        <v>24259</v>
      </c>
      <c r="P23" s="39">
        <f t="shared" si="7"/>
        <v>0.008356049912</v>
      </c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"/>
      <c r="AC23" s="3"/>
      <c r="AD23" s="3"/>
    </row>
    <row r="24" ht="22.5" customHeight="1">
      <c r="A24" s="3"/>
      <c r="B24" s="62" t="s">
        <v>80</v>
      </c>
      <c r="C24" s="63">
        <v>120875.0</v>
      </c>
      <c r="D24" s="63" t="s">
        <v>79</v>
      </c>
      <c r="E24" s="63">
        <v>132000.0</v>
      </c>
      <c r="F24" s="3"/>
      <c r="G24" s="41"/>
      <c r="H24" s="37"/>
      <c r="I24" s="3"/>
      <c r="J24" s="47" t="s">
        <v>60</v>
      </c>
      <c r="K24" s="48">
        <f>SUM(K9:K13)</f>
        <v>204695</v>
      </c>
      <c r="L24" s="39">
        <f t="shared" si="5"/>
        <v>0.01070756726</v>
      </c>
      <c r="M24" s="3"/>
      <c r="N24" s="47" t="s">
        <v>60</v>
      </c>
      <c r="O24" s="48">
        <f>SUM(O9:O15)</f>
        <v>23375</v>
      </c>
      <c r="P24" s="39">
        <f t="shared" si="7"/>
        <v>0.008051554751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22.5" customHeight="1">
      <c r="A25" s="3"/>
      <c r="B25" s="60" t="s">
        <v>81</v>
      </c>
      <c r="C25" s="61">
        <v>70000.0</v>
      </c>
      <c r="D25" s="61" t="s">
        <v>80</v>
      </c>
      <c r="E25" s="61">
        <v>120875.0</v>
      </c>
      <c r="F25" s="3"/>
      <c r="G25" s="41"/>
      <c r="H25" s="37"/>
      <c r="I25" s="3"/>
      <c r="J25" s="64"/>
      <c r="K25" s="64"/>
      <c r="L25" s="64"/>
      <c r="M25" s="64"/>
      <c r="N25" s="64"/>
      <c r="O25" s="64"/>
      <c r="P25" s="64"/>
      <c r="Q25" s="6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22.5" customHeight="1">
      <c r="A26" s="3"/>
      <c r="B26" s="65" t="s">
        <v>82</v>
      </c>
      <c r="C26" s="63">
        <v>59328.0</v>
      </c>
      <c r="D26" s="63"/>
      <c r="E26" s="63"/>
      <c r="F26" s="3"/>
      <c r="G26" s="41"/>
      <c r="H26" s="37"/>
      <c r="I26" s="3"/>
      <c r="J26" s="49"/>
      <c r="K26" s="49"/>
      <c r="L26" s="49"/>
      <c r="M26" s="49"/>
      <c r="N26" s="49"/>
      <c r="O26" s="49"/>
      <c r="P26" s="49"/>
      <c r="Q26" s="49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22.5" customHeight="1">
      <c r="A27" s="3"/>
      <c r="B27" s="60" t="s">
        <v>59</v>
      </c>
      <c r="C27" s="61">
        <v>29912.0</v>
      </c>
      <c r="D27" s="61"/>
      <c r="E27" s="61"/>
      <c r="F27" s="3"/>
      <c r="G27" s="41"/>
      <c r="H27" s="37"/>
      <c r="I27" s="3"/>
      <c r="J27" s="49"/>
      <c r="K27" s="49"/>
      <c r="L27" s="49"/>
      <c r="M27" s="49"/>
      <c r="N27" s="49"/>
      <c r="O27" s="49"/>
      <c r="P27" s="49"/>
      <c r="Q27" s="4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22.5" customHeight="1">
      <c r="A28" s="3"/>
      <c r="B28" s="66" t="s">
        <v>65</v>
      </c>
      <c r="C28" s="63">
        <v>29009.0</v>
      </c>
      <c r="D28" s="63"/>
      <c r="E28" s="63"/>
      <c r="F28" s="3"/>
      <c r="G28" s="41"/>
      <c r="H28" s="37"/>
      <c r="I28" s="3"/>
      <c r="J28" s="49"/>
      <c r="K28" s="49"/>
      <c r="L28" s="49"/>
      <c r="M28" s="49"/>
      <c r="N28" s="49"/>
      <c r="O28" s="49"/>
      <c r="P28" s="49"/>
      <c r="Q28" s="4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22.5" customHeight="1">
      <c r="A29" s="3"/>
      <c r="B29" s="67" t="s">
        <v>83</v>
      </c>
      <c r="C29" s="68">
        <v>18415.0</v>
      </c>
      <c r="D29" s="68"/>
      <c r="E29" s="68"/>
      <c r="F29" s="3"/>
      <c r="G29" s="41"/>
      <c r="H29" s="37"/>
      <c r="I29" s="3"/>
      <c r="J29" s="49"/>
      <c r="K29" s="49"/>
      <c r="L29" s="49"/>
      <c r="M29" s="49"/>
      <c r="N29" s="49"/>
      <c r="O29" s="49"/>
      <c r="P29" s="49"/>
      <c r="Q29" s="4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22.5" customHeight="1">
      <c r="A30" s="3"/>
      <c r="B30" s="66" t="s">
        <v>84</v>
      </c>
      <c r="C30" s="69">
        <v>6478.0</v>
      </c>
      <c r="D30" s="69"/>
      <c r="E30" s="69"/>
      <c r="F30" s="3"/>
      <c r="G30" s="36"/>
      <c r="H30" s="8"/>
      <c r="I30" s="3"/>
      <c r="J30" s="49"/>
      <c r="K30" s="49"/>
      <c r="L30" s="49"/>
      <c r="M30" s="49"/>
      <c r="N30" s="49"/>
      <c r="O30" s="49"/>
      <c r="P30" s="49"/>
      <c r="Q30" s="49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22.5" customHeight="1">
      <c r="A31" s="3"/>
      <c r="B31" s="60" t="s">
        <v>85</v>
      </c>
      <c r="C31" s="70">
        <v>1158.0</v>
      </c>
      <c r="D31" s="70"/>
      <c r="E31" s="70"/>
      <c r="F31" s="3"/>
      <c r="G31" s="36"/>
      <c r="H31" s="8"/>
      <c r="I31" s="3"/>
      <c r="J31" s="49"/>
      <c r="K31" s="49"/>
      <c r="L31" s="49"/>
      <c r="M31" s="49"/>
      <c r="N31" s="49"/>
      <c r="O31" s="49"/>
      <c r="P31" s="49"/>
      <c r="Q31" s="49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22.5" customHeight="1">
      <c r="A32" s="3"/>
      <c r="B32" s="62"/>
      <c r="C32" s="71"/>
      <c r="D32" s="71"/>
      <c r="E32" s="71"/>
      <c r="F32" s="52"/>
      <c r="G32" s="36"/>
      <c r="H32" s="8"/>
      <c r="I32" s="3"/>
      <c r="J32" s="49"/>
      <c r="K32" s="49"/>
      <c r="L32" s="49"/>
      <c r="M32" s="49"/>
      <c r="N32" s="49"/>
      <c r="O32" s="49"/>
      <c r="P32" s="49"/>
      <c r="Q32" s="4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22.5" customHeight="1">
      <c r="A33" s="3"/>
      <c r="B33" s="60"/>
      <c r="C33" s="72"/>
      <c r="D33" s="72"/>
      <c r="E33" s="72"/>
      <c r="F33" s="52"/>
      <c r="G33" s="36"/>
      <c r="H33" s="8"/>
      <c r="I33" s="3"/>
      <c r="J33" s="49"/>
      <c r="K33" s="49"/>
      <c r="L33" s="49"/>
      <c r="M33" s="49"/>
      <c r="N33" s="49"/>
      <c r="O33" s="49"/>
      <c r="P33" s="49"/>
      <c r="Q33" s="4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22.5" customHeight="1">
      <c r="A34" s="3"/>
      <c r="B34" s="62"/>
      <c r="C34" s="71"/>
      <c r="D34" s="71"/>
      <c r="E34" s="71"/>
      <c r="F34" s="52"/>
      <c r="G34" s="36"/>
      <c r="H34" s="8"/>
      <c r="I34" s="3"/>
      <c r="J34" s="49"/>
      <c r="K34" s="49"/>
      <c r="L34" s="49"/>
      <c r="M34" s="49"/>
      <c r="N34" s="49"/>
      <c r="O34" s="49"/>
      <c r="P34" s="49"/>
      <c r="Q34" s="4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22.5" customHeight="1">
      <c r="A35" s="3"/>
      <c r="B35" s="60"/>
      <c r="C35" s="72"/>
      <c r="D35" s="72"/>
      <c r="E35" s="72"/>
      <c r="F35" s="52"/>
      <c r="G35" s="36"/>
      <c r="H35" s="8"/>
      <c r="I35" s="3"/>
      <c r="J35" s="49"/>
      <c r="K35" s="49"/>
      <c r="L35" s="49"/>
      <c r="M35" s="49"/>
      <c r="N35" s="49"/>
      <c r="O35" s="49"/>
      <c r="P35" s="49"/>
      <c r="Q35" s="4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22.5" customHeight="1">
      <c r="A36" s="3"/>
      <c r="B36" s="62"/>
      <c r="C36" s="71"/>
      <c r="D36" s="71"/>
      <c r="E36" s="71"/>
      <c r="F36" s="52"/>
      <c r="G36" s="36"/>
      <c r="H36" s="8"/>
      <c r="I36" s="3"/>
      <c r="J36" s="49"/>
      <c r="K36" s="49"/>
      <c r="L36" s="49"/>
      <c r="M36" s="49"/>
      <c r="N36" s="49"/>
      <c r="O36" s="49"/>
      <c r="P36" s="49"/>
      <c r="Q36" s="4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22.5" customHeight="1">
      <c r="A37" s="3"/>
      <c r="B37" s="60"/>
      <c r="C37" s="72"/>
      <c r="D37" s="72"/>
      <c r="E37" s="72"/>
      <c r="F37" s="52"/>
      <c r="G37" s="36"/>
      <c r="H37" s="8"/>
      <c r="I37" s="3"/>
      <c r="J37" s="49"/>
      <c r="K37" s="49"/>
      <c r="L37" s="49"/>
      <c r="M37" s="49"/>
      <c r="N37" s="49"/>
      <c r="O37" s="49"/>
      <c r="P37" s="49"/>
      <c r="Q37" s="4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22.5" customHeight="1">
      <c r="A38" s="3"/>
      <c r="B38" s="62"/>
      <c r="C38" s="71"/>
      <c r="D38" s="71"/>
      <c r="E38" s="71"/>
      <c r="F38" s="52"/>
      <c r="G38" s="36"/>
      <c r="H38" s="8"/>
      <c r="I38" s="3"/>
      <c r="J38" s="49"/>
      <c r="K38" s="49"/>
      <c r="L38" s="49"/>
      <c r="M38" s="49"/>
      <c r="N38" s="49"/>
      <c r="O38" s="49"/>
      <c r="P38" s="49"/>
      <c r="Q38" s="4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22.5" customHeight="1">
      <c r="A39" s="3"/>
      <c r="B39" s="60"/>
      <c r="C39" s="72"/>
      <c r="D39" s="72"/>
      <c r="E39" s="72"/>
      <c r="F39" s="52"/>
      <c r="G39" s="36"/>
      <c r="H39" s="8"/>
      <c r="I39" s="3"/>
      <c r="J39" s="49"/>
      <c r="K39" s="49"/>
      <c r="L39" s="49"/>
      <c r="M39" s="49"/>
      <c r="N39" s="49"/>
      <c r="O39" s="49"/>
      <c r="P39" s="49"/>
      <c r="Q39" s="49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22.5" customHeight="1">
      <c r="A40" s="3"/>
      <c r="B40" s="62"/>
      <c r="C40" s="71"/>
      <c r="D40" s="71"/>
      <c r="E40" s="71"/>
      <c r="F40" s="52"/>
      <c r="G40" s="36"/>
      <c r="H40" s="8"/>
      <c r="I40" s="3"/>
      <c r="J40" s="49"/>
      <c r="K40" s="49"/>
      <c r="L40" s="49"/>
      <c r="M40" s="49"/>
      <c r="N40" s="49"/>
      <c r="O40" s="49"/>
      <c r="P40" s="49"/>
      <c r="Q40" s="49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22.5" customHeight="1">
      <c r="A41" s="3"/>
      <c r="B41" s="56"/>
      <c r="C41" s="23"/>
      <c r="D41" s="23"/>
      <c r="E41" s="23"/>
      <c r="F41" s="34"/>
      <c r="G41" s="73"/>
      <c r="H41" s="4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22.5" customHeight="1">
      <c r="A42" s="3"/>
      <c r="B42" s="56"/>
      <c r="C42" s="23"/>
      <c r="D42" s="23"/>
      <c r="E42" s="23"/>
      <c r="F42" s="34"/>
      <c r="G42" s="74"/>
      <c r="H42" s="3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22.5" customHeight="1">
      <c r="A43" s="3"/>
      <c r="B43" s="56"/>
      <c r="C43" s="23"/>
      <c r="D43" s="23"/>
      <c r="E43" s="23"/>
      <c r="F43" s="34"/>
      <c r="G43" s="74"/>
      <c r="H43" s="3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22.5" customHeight="1">
      <c r="A44" s="3"/>
      <c r="B44" s="56"/>
      <c r="C44" s="23"/>
      <c r="D44" s="23"/>
      <c r="E44" s="23"/>
      <c r="F44" s="34"/>
      <c r="G44" s="74"/>
      <c r="H44" s="3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22.5" customHeight="1">
      <c r="A45" s="3"/>
      <c r="B45" s="56"/>
      <c r="C45" s="23"/>
      <c r="D45" s="23"/>
      <c r="E45" s="23"/>
      <c r="F45" s="34"/>
      <c r="G45" s="74"/>
      <c r="H45" s="3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22.5" customHeight="1">
      <c r="A46" s="3"/>
      <c r="B46" s="56"/>
      <c r="C46" s="23"/>
      <c r="D46" s="23"/>
      <c r="E46" s="23"/>
      <c r="F46" s="34"/>
      <c r="G46" s="74"/>
      <c r="H46" s="3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22.5" customHeight="1">
      <c r="A47" s="3"/>
      <c r="B47" s="56"/>
      <c r="C47" s="23"/>
      <c r="D47" s="23"/>
      <c r="E47" s="23"/>
      <c r="F47" s="34"/>
      <c r="G47" s="74"/>
      <c r="H47" s="3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22.5" customHeight="1">
      <c r="A48" s="3"/>
      <c r="B48" s="56"/>
      <c r="C48" s="23"/>
      <c r="D48" s="23"/>
      <c r="E48" s="23"/>
      <c r="F48" s="34"/>
      <c r="G48" s="74"/>
      <c r="H48" s="3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22.5" customHeight="1">
      <c r="A49" s="3"/>
      <c r="B49" s="56"/>
      <c r="C49" s="23"/>
      <c r="D49" s="23"/>
      <c r="E49" s="23"/>
      <c r="F49" s="34"/>
      <c r="G49" s="74"/>
      <c r="H49" s="3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22.5" customHeight="1">
      <c r="A50" s="3"/>
      <c r="B50" s="56"/>
      <c r="C50" s="23"/>
      <c r="D50" s="23"/>
      <c r="E50" s="23"/>
      <c r="F50" s="34"/>
      <c r="G50" s="74"/>
      <c r="H50" s="3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22.5" customHeight="1">
      <c r="A51" s="3"/>
      <c r="B51" s="56"/>
      <c r="C51" s="23"/>
      <c r="D51" s="23"/>
      <c r="E51" s="23"/>
      <c r="F51" s="34"/>
      <c r="G51" s="74"/>
      <c r="H51" s="3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22.5" customHeight="1">
      <c r="A52" s="3"/>
      <c r="B52" s="56"/>
      <c r="C52" s="23"/>
      <c r="D52" s="23"/>
      <c r="E52" s="23"/>
      <c r="F52" s="34"/>
      <c r="G52" s="74"/>
      <c r="H52" s="3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22.5" customHeight="1">
      <c r="A53" s="3"/>
      <c r="B53" s="56"/>
      <c r="C53" s="23"/>
      <c r="D53" s="23"/>
      <c r="E53" s="23"/>
      <c r="F53" s="34"/>
      <c r="G53" s="74"/>
      <c r="H53" s="3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22.5" customHeight="1">
      <c r="A54" s="3"/>
      <c r="B54" s="56"/>
      <c r="C54" s="23"/>
      <c r="D54" s="23"/>
      <c r="E54" s="23"/>
      <c r="F54" s="3"/>
      <c r="G54" s="5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22.5" customHeight="1">
      <c r="A55" s="3"/>
      <c r="B55" s="56"/>
      <c r="C55" s="23"/>
      <c r="D55" s="23"/>
      <c r="E55" s="23"/>
      <c r="F55" s="3"/>
      <c r="G55" s="5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22.5" customHeight="1">
      <c r="A56" s="3"/>
      <c r="B56" s="56"/>
      <c r="C56" s="23"/>
      <c r="D56" s="23"/>
      <c r="E56" s="23"/>
      <c r="F56" s="3"/>
      <c r="G56" s="5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22.5" customHeight="1">
      <c r="A57" s="3"/>
      <c r="B57" s="56"/>
      <c r="C57" s="23"/>
      <c r="D57" s="23"/>
      <c r="E57" s="23"/>
      <c r="F57" s="3"/>
      <c r="G57" s="5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22.5" customHeight="1">
      <c r="A58" s="3"/>
      <c r="B58" s="57"/>
      <c r="C58" s="23"/>
      <c r="D58" s="23"/>
      <c r="E58" s="23"/>
      <c r="F58" s="3"/>
      <c r="G58" s="5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22.5" customHeight="1">
      <c r="A59" s="3"/>
      <c r="B59" s="57"/>
      <c r="C59" s="23"/>
      <c r="D59" s="23"/>
      <c r="E59" s="23"/>
      <c r="F59" s="3"/>
      <c r="G59" s="5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22.5" customHeight="1">
      <c r="A60" s="3"/>
      <c r="B60" s="57"/>
      <c r="C60" s="23"/>
      <c r="D60" s="23"/>
      <c r="E60" s="23"/>
      <c r="F60" s="3"/>
      <c r="G60" s="5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22.5" customHeight="1">
      <c r="A61" s="3"/>
      <c r="B61" s="57"/>
      <c r="C61" s="23"/>
      <c r="D61" s="23"/>
      <c r="E61" s="23"/>
      <c r="F61" s="3"/>
      <c r="G61" s="5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22.5" customHeight="1">
      <c r="A62" s="3"/>
      <c r="B62" s="57"/>
      <c r="C62" s="23"/>
      <c r="D62" s="23"/>
      <c r="E62" s="23"/>
      <c r="F62" s="3"/>
      <c r="G62" s="5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22.5" customHeight="1">
      <c r="A63" s="3"/>
      <c r="B63" s="57"/>
      <c r="C63" s="23"/>
      <c r="D63" s="23"/>
      <c r="E63" s="23"/>
      <c r="F63" s="3"/>
      <c r="G63" s="5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22.5" customHeight="1">
      <c r="A64" s="3"/>
      <c r="B64" s="57"/>
      <c r="C64" s="23"/>
      <c r="D64" s="23"/>
      <c r="E64" s="23"/>
      <c r="F64" s="3"/>
      <c r="G64" s="5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22.5" customHeight="1">
      <c r="A65" s="3"/>
      <c r="B65" s="57"/>
      <c r="C65" s="23"/>
      <c r="D65" s="23"/>
      <c r="E65" s="23"/>
      <c r="F65" s="3"/>
      <c r="G65" s="5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22.5" customHeight="1">
      <c r="A66" s="3"/>
      <c r="B66" s="57"/>
      <c r="C66" s="23"/>
      <c r="D66" s="23"/>
      <c r="E66" s="23"/>
      <c r="F66" s="3"/>
      <c r="G66" s="5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22.5" customHeight="1">
      <c r="A67" s="3"/>
      <c r="B67" s="57"/>
      <c r="C67" s="23"/>
      <c r="D67" s="23"/>
      <c r="E67" s="23"/>
      <c r="F67" s="3"/>
      <c r="G67" s="5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22.5" customHeight="1">
      <c r="A68" s="3"/>
      <c r="B68" s="57"/>
      <c r="C68" s="23"/>
      <c r="D68" s="23"/>
      <c r="E68" s="23"/>
      <c r="F68" s="3"/>
      <c r="G68" s="5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22.5" customHeight="1">
      <c r="A69" s="3"/>
      <c r="B69" s="57"/>
      <c r="C69" s="23"/>
      <c r="D69" s="23"/>
      <c r="E69" s="23"/>
      <c r="F69" s="3"/>
      <c r="G69" s="5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22.5" customHeight="1">
      <c r="A70" s="3"/>
      <c r="B70" s="57"/>
      <c r="C70" s="23"/>
      <c r="D70" s="23"/>
      <c r="E70" s="23"/>
      <c r="F70" s="3"/>
      <c r="G70" s="5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22.5" customHeight="1">
      <c r="A71" s="3"/>
      <c r="B71" s="57"/>
      <c r="C71" s="23"/>
      <c r="D71" s="23"/>
      <c r="E71" s="23"/>
      <c r="F71" s="3"/>
      <c r="G71" s="5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22.5" customHeight="1">
      <c r="A72" s="3"/>
      <c r="B72" s="57"/>
      <c r="C72" s="23"/>
      <c r="D72" s="23"/>
      <c r="E72" s="23"/>
      <c r="F72" s="3"/>
      <c r="G72" s="5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22.5" customHeight="1">
      <c r="A73" s="3"/>
      <c r="B73" s="57"/>
      <c r="C73" s="23"/>
      <c r="D73" s="23"/>
      <c r="E73" s="23"/>
      <c r="F73" s="3"/>
      <c r="G73" s="5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22.5" customHeight="1">
      <c r="A74" s="3"/>
      <c r="B74" s="57"/>
      <c r="C74" s="23"/>
      <c r="D74" s="23"/>
      <c r="E74" s="23"/>
      <c r="F74" s="3"/>
      <c r="G74" s="5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22.5" customHeight="1">
      <c r="A75" s="3"/>
      <c r="B75" s="57"/>
      <c r="C75" s="23"/>
      <c r="D75" s="23"/>
      <c r="E75" s="23"/>
      <c r="F75" s="3"/>
      <c r="G75" s="5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22.5" customHeight="1">
      <c r="A76" s="3"/>
      <c r="B76" s="57"/>
      <c r="C76" s="23"/>
      <c r="D76" s="23"/>
      <c r="E76" s="23"/>
      <c r="F76" s="3"/>
      <c r="G76" s="5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22.5" customHeight="1">
      <c r="A77" s="3"/>
      <c r="B77" s="57"/>
      <c r="C77" s="23"/>
      <c r="D77" s="23"/>
      <c r="E77" s="23"/>
      <c r="F77" s="3"/>
      <c r="G77" s="5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22.5" customHeight="1">
      <c r="A78" s="3"/>
      <c r="B78" s="57"/>
      <c r="C78" s="23"/>
      <c r="D78" s="23"/>
      <c r="E78" s="23"/>
      <c r="F78" s="3"/>
      <c r="G78" s="5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22.5" customHeight="1">
      <c r="A79" s="3"/>
      <c r="B79" s="57"/>
      <c r="C79" s="23"/>
      <c r="D79" s="23"/>
      <c r="E79" s="23"/>
      <c r="F79" s="3"/>
      <c r="G79" s="5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22.5" customHeight="1">
      <c r="A80" s="3"/>
      <c r="B80" s="57"/>
      <c r="C80" s="23"/>
      <c r="D80" s="23"/>
      <c r="E80" s="23"/>
      <c r="F80" s="3"/>
      <c r="G80" s="5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22.5" customHeight="1">
      <c r="A81" s="3"/>
      <c r="B81" s="57"/>
      <c r="C81" s="23"/>
      <c r="D81" s="23"/>
      <c r="E81" s="23"/>
      <c r="F81" s="3"/>
      <c r="G81" s="5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22.5" customHeight="1">
      <c r="A82" s="3"/>
      <c r="B82" s="57"/>
      <c r="C82" s="23"/>
      <c r="D82" s="23"/>
      <c r="E82" s="23"/>
      <c r="F82" s="3"/>
      <c r="G82" s="5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22.5" customHeight="1">
      <c r="A83" s="3"/>
      <c r="B83" s="57"/>
      <c r="C83" s="23"/>
      <c r="D83" s="23"/>
      <c r="E83" s="23"/>
      <c r="F83" s="3"/>
      <c r="G83" s="5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22.5" customHeight="1">
      <c r="A84" s="3"/>
      <c r="B84" s="57"/>
      <c r="C84" s="23"/>
      <c r="D84" s="23"/>
      <c r="E84" s="23"/>
      <c r="F84" s="3"/>
      <c r="G84" s="5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22.5" customHeight="1">
      <c r="A85" s="3"/>
      <c r="B85" s="57"/>
      <c r="C85" s="23"/>
      <c r="D85" s="23"/>
      <c r="E85" s="23"/>
      <c r="F85" s="3"/>
      <c r="G85" s="5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22.5" customHeight="1">
      <c r="A86" s="3"/>
      <c r="B86" s="57"/>
      <c r="C86" s="23"/>
      <c r="D86" s="23"/>
      <c r="E86" s="23"/>
      <c r="F86" s="3"/>
      <c r="G86" s="5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22.5" customHeight="1">
      <c r="A87" s="3"/>
      <c r="B87" s="57"/>
      <c r="C87" s="23"/>
      <c r="D87" s="23"/>
      <c r="E87" s="23"/>
      <c r="F87" s="3"/>
      <c r="G87" s="5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22.5" customHeight="1">
      <c r="A88" s="3"/>
      <c r="B88" s="57"/>
      <c r="C88" s="23"/>
      <c r="D88" s="23"/>
      <c r="E88" s="23"/>
      <c r="F88" s="3"/>
      <c r="G88" s="5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22.5" customHeight="1">
      <c r="A89" s="3"/>
      <c r="B89" s="57"/>
      <c r="C89" s="23"/>
      <c r="D89" s="23"/>
      <c r="E89" s="23"/>
      <c r="F89" s="3"/>
      <c r="G89" s="5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22.5" customHeight="1">
      <c r="A90" s="3"/>
      <c r="B90" s="57"/>
      <c r="C90" s="23"/>
      <c r="D90" s="23"/>
      <c r="E90" s="23"/>
      <c r="F90" s="3"/>
      <c r="G90" s="5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22.5" customHeight="1">
      <c r="A91" s="3"/>
      <c r="B91" s="57"/>
      <c r="C91" s="23"/>
      <c r="D91" s="23"/>
      <c r="E91" s="23"/>
      <c r="F91" s="3"/>
      <c r="G91" s="5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22.5" customHeight="1">
      <c r="A92" s="3"/>
      <c r="B92" s="57"/>
      <c r="C92" s="23"/>
      <c r="D92" s="23"/>
      <c r="E92" s="23"/>
      <c r="F92" s="3"/>
      <c r="G92" s="5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22.5" customHeight="1">
      <c r="A93" s="3"/>
      <c r="B93" s="57"/>
      <c r="C93" s="23"/>
      <c r="D93" s="23"/>
      <c r="E93" s="23"/>
      <c r="F93" s="3"/>
      <c r="G93" s="5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22.5" customHeight="1">
      <c r="A94" s="3"/>
      <c r="B94" s="57"/>
      <c r="C94" s="23"/>
      <c r="D94" s="23"/>
      <c r="E94" s="23"/>
      <c r="F94" s="3"/>
      <c r="G94" s="5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22.5" customHeight="1">
      <c r="A95" s="3"/>
      <c r="B95" s="57"/>
      <c r="C95" s="23"/>
      <c r="D95" s="23"/>
      <c r="E95" s="23"/>
      <c r="F95" s="3"/>
      <c r="G95" s="5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22.5" customHeight="1">
      <c r="A96" s="3"/>
      <c r="B96" s="57"/>
      <c r="C96" s="23"/>
      <c r="D96" s="23"/>
      <c r="E96" s="23"/>
      <c r="F96" s="3"/>
      <c r="G96" s="5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22.5" customHeight="1">
      <c r="A97" s="3"/>
      <c r="B97" s="57"/>
      <c r="C97" s="23"/>
      <c r="D97" s="23"/>
      <c r="E97" s="23"/>
      <c r="F97" s="3"/>
      <c r="G97" s="5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22.5" customHeight="1">
      <c r="A98" s="3"/>
      <c r="B98" s="57"/>
      <c r="C98" s="23"/>
      <c r="D98" s="23"/>
      <c r="E98" s="23"/>
      <c r="F98" s="3"/>
      <c r="G98" s="5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22.5" customHeight="1">
      <c r="A99" s="3"/>
      <c r="B99" s="57"/>
      <c r="C99" s="23"/>
      <c r="D99" s="23"/>
      <c r="E99" s="23"/>
      <c r="F99" s="3"/>
      <c r="G99" s="5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22.5" customHeight="1">
      <c r="A100" s="3"/>
      <c r="B100" s="57"/>
      <c r="C100" s="23"/>
      <c r="D100" s="23"/>
      <c r="E100" s="23"/>
      <c r="F100" s="3"/>
      <c r="G100" s="5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22.5" customHeight="1">
      <c r="A101" s="3"/>
      <c r="B101" s="57"/>
      <c r="C101" s="23"/>
      <c r="D101" s="23"/>
      <c r="E101" s="23"/>
      <c r="F101" s="3"/>
      <c r="G101" s="5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22.5" customHeight="1">
      <c r="A102" s="3"/>
      <c r="B102" s="57"/>
      <c r="C102" s="23"/>
      <c r="D102" s="23"/>
      <c r="E102" s="23"/>
      <c r="F102" s="3"/>
      <c r="G102" s="5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22.5" customHeight="1">
      <c r="A103" s="3"/>
      <c r="B103" s="57"/>
      <c r="C103" s="23"/>
      <c r="D103" s="23"/>
      <c r="E103" s="23"/>
      <c r="F103" s="3"/>
      <c r="G103" s="5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22.5" customHeight="1">
      <c r="A104" s="3"/>
      <c r="B104" s="57"/>
      <c r="C104" s="23"/>
      <c r="D104" s="23"/>
      <c r="E104" s="23"/>
      <c r="F104" s="3"/>
      <c r="G104" s="5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22.5" customHeight="1">
      <c r="A105" s="3"/>
      <c r="B105" s="57"/>
      <c r="C105" s="23"/>
      <c r="D105" s="23"/>
      <c r="E105" s="23"/>
      <c r="F105" s="3"/>
      <c r="G105" s="5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22.5" customHeight="1">
      <c r="A106" s="3"/>
      <c r="B106" s="57"/>
      <c r="C106" s="23"/>
      <c r="D106" s="23"/>
      <c r="E106" s="23"/>
      <c r="F106" s="3"/>
      <c r="G106" s="5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22.5" customHeight="1">
      <c r="A107" s="3"/>
      <c r="B107" s="57"/>
      <c r="C107" s="23"/>
      <c r="D107" s="23"/>
      <c r="E107" s="23"/>
      <c r="F107" s="3"/>
      <c r="G107" s="5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22.5" customHeight="1">
      <c r="A108" s="3"/>
      <c r="B108" s="57"/>
      <c r="C108" s="23"/>
      <c r="D108" s="23"/>
      <c r="E108" s="23"/>
      <c r="F108" s="3"/>
      <c r="G108" s="5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22.5" customHeight="1">
      <c r="A109" s="3"/>
      <c r="B109" s="57"/>
      <c r="C109" s="23"/>
      <c r="D109" s="23"/>
      <c r="E109" s="23"/>
      <c r="F109" s="3"/>
      <c r="G109" s="5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22.5" customHeight="1">
      <c r="A110" s="3"/>
      <c r="B110" s="57"/>
      <c r="C110" s="23"/>
      <c r="D110" s="23"/>
      <c r="E110" s="23"/>
      <c r="F110" s="3"/>
      <c r="G110" s="5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22.5" customHeight="1">
      <c r="A111" s="3"/>
      <c r="B111" s="57"/>
      <c r="C111" s="23"/>
      <c r="D111" s="23"/>
      <c r="E111" s="23"/>
      <c r="F111" s="3"/>
      <c r="G111" s="5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22.5" customHeight="1">
      <c r="A112" s="3"/>
      <c r="B112" s="57"/>
      <c r="C112" s="23"/>
      <c r="D112" s="23"/>
      <c r="E112" s="23"/>
      <c r="F112" s="3"/>
      <c r="G112" s="5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22.5" customHeight="1">
      <c r="A113" s="3"/>
      <c r="B113" s="57"/>
      <c r="C113" s="23"/>
      <c r="D113" s="23"/>
      <c r="E113" s="23"/>
      <c r="F113" s="3"/>
      <c r="G113" s="5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22.5" customHeight="1">
      <c r="A114" s="3"/>
      <c r="B114" s="57"/>
      <c r="C114" s="23"/>
      <c r="D114" s="23"/>
      <c r="E114" s="23"/>
      <c r="F114" s="3"/>
      <c r="G114" s="5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22.5" customHeight="1">
      <c r="A115" s="3"/>
      <c r="B115" s="57"/>
      <c r="C115" s="23"/>
      <c r="D115" s="23"/>
      <c r="E115" s="23"/>
      <c r="F115" s="3"/>
      <c r="G115" s="5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22.5" customHeight="1">
      <c r="A116" s="3"/>
      <c r="B116" s="57"/>
      <c r="C116" s="23"/>
      <c r="D116" s="23"/>
      <c r="E116" s="23"/>
      <c r="F116" s="3"/>
      <c r="G116" s="5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22.5" customHeight="1">
      <c r="A117" s="3"/>
      <c r="B117" s="57"/>
      <c r="C117" s="23"/>
      <c r="D117" s="23"/>
      <c r="E117" s="23"/>
      <c r="F117" s="3"/>
      <c r="G117" s="5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22.5" customHeight="1">
      <c r="A118" s="3"/>
      <c r="B118" s="57"/>
      <c r="C118" s="23"/>
      <c r="D118" s="23"/>
      <c r="E118" s="23"/>
      <c r="F118" s="3"/>
      <c r="G118" s="5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22.5" customHeight="1">
      <c r="A119" s="3"/>
      <c r="B119" s="57"/>
      <c r="C119" s="23"/>
      <c r="D119" s="23"/>
      <c r="E119" s="23"/>
      <c r="F119" s="3"/>
      <c r="G119" s="5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22.5" customHeight="1">
      <c r="A120" s="3"/>
      <c r="B120" s="57"/>
      <c r="C120" s="23"/>
      <c r="D120" s="23"/>
      <c r="E120" s="23"/>
      <c r="F120" s="3"/>
      <c r="G120" s="5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22.5" customHeight="1">
      <c r="A121" s="3"/>
      <c r="B121" s="57"/>
      <c r="C121" s="23"/>
      <c r="D121" s="23"/>
      <c r="E121" s="23"/>
      <c r="F121" s="3"/>
      <c r="G121" s="5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22.5" customHeight="1">
      <c r="A122" s="3"/>
      <c r="B122" s="57"/>
      <c r="C122" s="23"/>
      <c r="D122" s="23"/>
      <c r="E122" s="23"/>
      <c r="F122" s="3"/>
      <c r="G122" s="5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22.5" customHeight="1">
      <c r="A123" s="3"/>
      <c r="B123" s="57"/>
      <c r="C123" s="23"/>
      <c r="D123" s="23"/>
      <c r="E123" s="23"/>
      <c r="F123" s="3"/>
      <c r="G123" s="5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22.5" customHeight="1">
      <c r="A124" s="3"/>
      <c r="B124" s="57"/>
      <c r="C124" s="23"/>
      <c r="D124" s="23"/>
      <c r="E124" s="23"/>
      <c r="F124" s="3"/>
      <c r="G124" s="5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22.5" customHeight="1">
      <c r="A125" s="3"/>
      <c r="B125" s="57"/>
      <c r="C125" s="23"/>
      <c r="D125" s="23"/>
      <c r="E125" s="23"/>
      <c r="F125" s="3"/>
      <c r="G125" s="5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22.5" customHeight="1">
      <c r="A126" s="3"/>
      <c r="B126" s="57"/>
      <c r="C126" s="23"/>
      <c r="D126" s="23"/>
      <c r="E126" s="23"/>
      <c r="F126" s="3"/>
      <c r="G126" s="5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22.5" customHeight="1">
      <c r="A127" s="3"/>
      <c r="B127" s="57"/>
      <c r="C127" s="23"/>
      <c r="D127" s="23"/>
      <c r="E127" s="23"/>
      <c r="F127" s="3"/>
      <c r="G127" s="5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22.5" customHeight="1">
      <c r="A128" s="3"/>
      <c r="B128" s="57"/>
      <c r="C128" s="23"/>
      <c r="D128" s="23"/>
      <c r="E128" s="23"/>
      <c r="F128" s="3"/>
      <c r="G128" s="5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22.5" customHeight="1">
      <c r="A129" s="3"/>
      <c r="B129" s="57"/>
      <c r="C129" s="23"/>
      <c r="D129" s="23"/>
      <c r="E129" s="23"/>
      <c r="F129" s="3"/>
      <c r="G129" s="5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22.5" customHeight="1">
      <c r="A130" s="3"/>
      <c r="B130" s="57"/>
      <c r="C130" s="23"/>
      <c r="D130" s="23"/>
      <c r="E130" s="23"/>
      <c r="F130" s="3"/>
      <c r="G130" s="5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22.5" customHeight="1">
      <c r="A131" s="3"/>
      <c r="B131" s="57"/>
      <c r="C131" s="23"/>
      <c r="D131" s="23"/>
      <c r="E131" s="23"/>
      <c r="F131" s="3"/>
      <c r="G131" s="5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22.5" customHeight="1">
      <c r="A132" s="3"/>
      <c r="B132" s="57"/>
      <c r="C132" s="23"/>
      <c r="D132" s="23"/>
      <c r="E132" s="23"/>
      <c r="F132" s="3"/>
      <c r="G132" s="5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22.5" customHeight="1">
      <c r="A133" s="3"/>
      <c r="B133" s="57"/>
      <c r="C133" s="23"/>
      <c r="D133" s="23"/>
      <c r="E133" s="23"/>
      <c r="F133" s="3"/>
      <c r="G133" s="5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22.5" customHeight="1">
      <c r="A134" s="3"/>
      <c r="B134" s="57"/>
      <c r="C134" s="23"/>
      <c r="D134" s="23"/>
      <c r="E134" s="23"/>
      <c r="F134" s="3"/>
      <c r="G134" s="5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22.5" customHeight="1">
      <c r="A135" s="3"/>
      <c r="B135" s="57"/>
      <c r="C135" s="23"/>
      <c r="D135" s="23"/>
      <c r="E135" s="23"/>
      <c r="F135" s="3"/>
      <c r="G135" s="5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22.5" customHeight="1">
      <c r="A136" s="3"/>
      <c r="B136" s="57"/>
      <c r="C136" s="23"/>
      <c r="D136" s="23"/>
      <c r="E136" s="23"/>
      <c r="F136" s="3"/>
      <c r="G136" s="5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22.5" customHeight="1">
      <c r="A137" s="3"/>
      <c r="B137" s="57"/>
      <c r="C137" s="23"/>
      <c r="D137" s="23"/>
      <c r="E137" s="23"/>
      <c r="F137" s="3"/>
      <c r="G137" s="5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22.5" customHeight="1">
      <c r="A138" s="3"/>
      <c r="B138" s="57"/>
      <c r="C138" s="23"/>
      <c r="D138" s="23"/>
      <c r="E138" s="23"/>
      <c r="F138" s="3"/>
      <c r="G138" s="5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22.5" customHeight="1">
      <c r="A139" s="3"/>
      <c r="B139" s="57"/>
      <c r="C139" s="23"/>
      <c r="D139" s="23"/>
      <c r="E139" s="23"/>
      <c r="F139" s="3"/>
      <c r="G139" s="5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22.5" customHeight="1">
      <c r="A140" s="3"/>
      <c r="B140" s="57"/>
      <c r="C140" s="23"/>
      <c r="D140" s="23"/>
      <c r="E140" s="23"/>
      <c r="F140" s="3"/>
      <c r="G140" s="5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22.5" customHeight="1">
      <c r="A141" s="3"/>
      <c r="B141" s="57"/>
      <c r="C141" s="23"/>
      <c r="D141" s="23"/>
      <c r="E141" s="23"/>
      <c r="F141" s="3"/>
      <c r="G141" s="5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22.5" customHeight="1">
      <c r="A142" s="3"/>
      <c r="B142" s="57"/>
      <c r="C142" s="23"/>
      <c r="D142" s="23"/>
      <c r="E142" s="23"/>
      <c r="F142" s="3"/>
      <c r="G142" s="5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22.5" customHeight="1">
      <c r="A143" s="3"/>
      <c r="B143" s="57"/>
      <c r="C143" s="23"/>
      <c r="D143" s="23"/>
      <c r="E143" s="23"/>
      <c r="F143" s="3"/>
      <c r="G143" s="5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22.5" customHeight="1">
      <c r="A144" s="3"/>
      <c r="B144" s="57"/>
      <c r="C144" s="23"/>
      <c r="D144" s="23"/>
      <c r="E144" s="23"/>
      <c r="F144" s="3"/>
      <c r="G144" s="5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22.5" customHeight="1">
      <c r="A145" s="3"/>
      <c r="B145" s="57"/>
      <c r="C145" s="23"/>
      <c r="D145" s="23"/>
      <c r="E145" s="23"/>
      <c r="F145" s="3"/>
      <c r="G145" s="5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22.5" customHeight="1">
      <c r="A146" s="3"/>
      <c r="B146" s="57"/>
      <c r="C146" s="23"/>
      <c r="D146" s="23"/>
      <c r="E146" s="23"/>
      <c r="F146" s="3"/>
      <c r="G146" s="5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22.5" customHeight="1">
      <c r="A147" s="3"/>
      <c r="B147" s="57"/>
      <c r="C147" s="23"/>
      <c r="D147" s="23"/>
      <c r="E147" s="23"/>
      <c r="F147" s="3"/>
      <c r="G147" s="5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22.5" customHeight="1">
      <c r="A148" s="3"/>
      <c r="B148" s="57"/>
      <c r="C148" s="23"/>
      <c r="D148" s="23"/>
      <c r="E148" s="23"/>
      <c r="F148" s="3"/>
      <c r="G148" s="5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22.5" customHeight="1">
      <c r="A149" s="3"/>
      <c r="B149" s="57"/>
      <c r="C149" s="23"/>
      <c r="D149" s="23"/>
      <c r="E149" s="23"/>
      <c r="F149" s="3"/>
      <c r="G149" s="5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22.5" customHeight="1">
      <c r="A150" s="3"/>
      <c r="B150" s="57"/>
      <c r="C150" s="23"/>
      <c r="D150" s="23"/>
      <c r="E150" s="23"/>
      <c r="F150" s="3"/>
      <c r="G150" s="5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22.5" customHeight="1">
      <c r="A151" s="3"/>
      <c r="B151" s="57"/>
      <c r="C151" s="23"/>
      <c r="D151" s="23"/>
      <c r="E151" s="23"/>
      <c r="F151" s="3"/>
      <c r="G151" s="5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22.5" customHeight="1">
      <c r="A152" s="3"/>
      <c r="B152" s="57"/>
      <c r="C152" s="23"/>
      <c r="D152" s="23"/>
      <c r="E152" s="23"/>
      <c r="F152" s="3"/>
      <c r="G152" s="5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22.5" customHeight="1">
      <c r="A153" s="3"/>
      <c r="B153" s="57"/>
      <c r="C153" s="23"/>
      <c r="D153" s="23"/>
      <c r="E153" s="23"/>
      <c r="F153" s="3"/>
      <c r="G153" s="5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22.5" customHeight="1">
      <c r="A154" s="3"/>
      <c r="B154" s="57"/>
      <c r="C154" s="23"/>
      <c r="D154" s="23"/>
      <c r="E154" s="23"/>
      <c r="F154" s="3"/>
      <c r="G154" s="5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22.5" customHeight="1">
      <c r="A155" s="3"/>
      <c r="B155" s="57"/>
      <c r="C155" s="23"/>
      <c r="D155" s="23"/>
      <c r="E155" s="23"/>
      <c r="F155" s="3"/>
      <c r="G155" s="5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22.5" customHeight="1">
      <c r="A156" s="3"/>
      <c r="B156" s="57"/>
      <c r="C156" s="23"/>
      <c r="D156" s="23"/>
      <c r="E156" s="23"/>
      <c r="F156" s="3"/>
      <c r="G156" s="5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22.5" customHeight="1">
      <c r="A157" s="3"/>
      <c r="B157" s="57"/>
      <c r="C157" s="23"/>
      <c r="D157" s="23"/>
      <c r="E157" s="23"/>
      <c r="F157" s="3"/>
      <c r="G157" s="5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22.5" customHeight="1">
      <c r="A158" s="3"/>
      <c r="B158" s="57"/>
      <c r="C158" s="23"/>
      <c r="D158" s="23"/>
      <c r="E158" s="23"/>
      <c r="F158" s="3"/>
      <c r="G158" s="5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22.5" customHeight="1">
      <c r="A159" s="3"/>
      <c r="B159" s="57"/>
      <c r="C159" s="23"/>
      <c r="D159" s="23"/>
      <c r="E159" s="23"/>
      <c r="F159" s="3"/>
      <c r="G159" s="5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22.5" customHeight="1">
      <c r="A160" s="3"/>
      <c r="B160" s="57"/>
      <c r="C160" s="23"/>
      <c r="D160" s="23"/>
      <c r="E160" s="23"/>
      <c r="F160" s="3"/>
      <c r="G160" s="5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22.5" customHeight="1">
      <c r="A161" s="3"/>
      <c r="B161" s="57"/>
      <c r="C161" s="23"/>
      <c r="D161" s="23"/>
      <c r="E161" s="23"/>
      <c r="F161" s="3"/>
      <c r="G161" s="5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22.5" customHeight="1">
      <c r="A162" s="3"/>
      <c r="B162" s="57"/>
      <c r="C162" s="23"/>
      <c r="D162" s="23"/>
      <c r="E162" s="23"/>
      <c r="F162" s="3"/>
      <c r="G162" s="5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22.5" customHeight="1">
      <c r="A163" s="3"/>
      <c r="B163" s="57"/>
      <c r="C163" s="23"/>
      <c r="D163" s="23"/>
      <c r="E163" s="23"/>
      <c r="F163" s="3"/>
      <c r="G163" s="5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22.5" customHeight="1">
      <c r="A164" s="3"/>
      <c r="B164" s="57"/>
      <c r="C164" s="23"/>
      <c r="D164" s="23"/>
      <c r="E164" s="23"/>
      <c r="F164" s="3"/>
      <c r="G164" s="5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22.5" customHeight="1">
      <c r="A165" s="3"/>
      <c r="B165" s="57"/>
      <c r="C165" s="23"/>
      <c r="D165" s="23"/>
      <c r="E165" s="23"/>
      <c r="F165" s="3"/>
      <c r="G165" s="5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22.5" customHeight="1">
      <c r="A166" s="3"/>
      <c r="B166" s="57"/>
      <c r="C166" s="23"/>
      <c r="D166" s="23"/>
      <c r="E166" s="23"/>
      <c r="F166" s="3"/>
      <c r="G166" s="5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22.5" customHeight="1">
      <c r="A167" s="3"/>
      <c r="B167" s="57"/>
      <c r="C167" s="23"/>
      <c r="D167" s="23"/>
      <c r="E167" s="23"/>
      <c r="F167" s="3"/>
      <c r="G167" s="5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22.5" customHeight="1">
      <c r="A168" s="3"/>
      <c r="B168" s="57"/>
      <c r="C168" s="23"/>
      <c r="D168" s="23"/>
      <c r="E168" s="23"/>
      <c r="F168" s="3"/>
      <c r="G168" s="5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22.5" customHeight="1">
      <c r="A169" s="3"/>
      <c r="B169" s="57"/>
      <c r="C169" s="23"/>
      <c r="D169" s="23"/>
      <c r="E169" s="23"/>
      <c r="F169" s="3"/>
      <c r="G169" s="5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22.5" customHeight="1">
      <c r="A170" s="3"/>
      <c r="B170" s="57"/>
      <c r="C170" s="23"/>
      <c r="D170" s="23"/>
      <c r="E170" s="23"/>
      <c r="F170" s="3"/>
      <c r="G170" s="5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22.5" customHeight="1">
      <c r="A171" s="3"/>
      <c r="B171" s="57"/>
      <c r="C171" s="23"/>
      <c r="D171" s="23"/>
      <c r="E171" s="23"/>
      <c r="F171" s="3"/>
      <c r="G171" s="5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22.5" customHeight="1">
      <c r="A172" s="3"/>
      <c r="B172" s="57"/>
      <c r="C172" s="23"/>
      <c r="D172" s="23"/>
      <c r="E172" s="23"/>
      <c r="F172" s="3"/>
      <c r="G172" s="5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22.5" customHeight="1">
      <c r="A173" s="3"/>
      <c r="B173" s="57"/>
      <c r="C173" s="23"/>
      <c r="D173" s="23"/>
      <c r="E173" s="23"/>
      <c r="F173" s="3"/>
      <c r="G173" s="5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22.5" customHeight="1">
      <c r="A174" s="3"/>
      <c r="B174" s="57"/>
      <c r="C174" s="23"/>
      <c r="D174" s="23"/>
      <c r="E174" s="23"/>
      <c r="F174" s="3"/>
      <c r="G174" s="5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22.5" customHeight="1">
      <c r="A175" s="3"/>
      <c r="B175" s="57"/>
      <c r="C175" s="23"/>
      <c r="D175" s="23"/>
      <c r="E175" s="23"/>
      <c r="F175" s="3"/>
      <c r="G175" s="5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22.5" customHeight="1">
      <c r="A176" s="3"/>
      <c r="B176" s="57"/>
      <c r="C176" s="23"/>
      <c r="D176" s="23"/>
      <c r="E176" s="23"/>
      <c r="F176" s="3"/>
      <c r="G176" s="5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22.5" customHeight="1">
      <c r="A177" s="3"/>
      <c r="B177" s="57"/>
      <c r="C177" s="23"/>
      <c r="D177" s="23"/>
      <c r="E177" s="23"/>
      <c r="F177" s="3"/>
      <c r="G177" s="5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22.5" customHeight="1">
      <c r="A178" s="3"/>
      <c r="B178" s="57"/>
      <c r="C178" s="23"/>
      <c r="D178" s="23"/>
      <c r="E178" s="23"/>
      <c r="F178" s="3"/>
      <c r="G178" s="5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22.5" customHeight="1">
      <c r="A179" s="3"/>
      <c r="B179" s="57"/>
      <c r="C179" s="23"/>
      <c r="D179" s="23"/>
      <c r="E179" s="23"/>
      <c r="F179" s="3"/>
      <c r="G179" s="5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22.5" customHeight="1">
      <c r="A180" s="3"/>
      <c r="B180" s="57"/>
      <c r="C180" s="23"/>
      <c r="D180" s="23"/>
      <c r="E180" s="23"/>
      <c r="F180" s="3"/>
      <c r="G180" s="5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22.5" customHeight="1">
      <c r="A181" s="3"/>
      <c r="B181" s="57"/>
      <c r="C181" s="23"/>
      <c r="D181" s="23"/>
      <c r="E181" s="23"/>
      <c r="F181" s="3"/>
      <c r="G181" s="5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22.5" customHeight="1">
      <c r="A182" s="3"/>
      <c r="B182" s="57"/>
      <c r="C182" s="23"/>
      <c r="D182" s="23"/>
      <c r="E182" s="23"/>
      <c r="F182" s="3"/>
      <c r="G182" s="5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22.5" customHeight="1">
      <c r="A183" s="3"/>
      <c r="B183" s="57"/>
      <c r="C183" s="23"/>
      <c r="D183" s="23"/>
      <c r="E183" s="23"/>
      <c r="F183" s="3"/>
      <c r="G183" s="5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22.5" customHeight="1">
      <c r="A184" s="3"/>
      <c r="B184" s="57"/>
      <c r="C184" s="23"/>
      <c r="D184" s="23"/>
      <c r="E184" s="23"/>
      <c r="F184" s="3"/>
      <c r="G184" s="5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22.5" customHeight="1">
      <c r="A185" s="3"/>
      <c r="B185" s="57"/>
      <c r="C185" s="23"/>
      <c r="D185" s="23"/>
      <c r="E185" s="23"/>
      <c r="F185" s="3"/>
      <c r="G185" s="5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22.5" customHeight="1">
      <c r="A186" s="3"/>
      <c r="B186" s="57"/>
      <c r="C186" s="23"/>
      <c r="D186" s="23"/>
      <c r="E186" s="23"/>
      <c r="F186" s="3"/>
      <c r="G186" s="5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22.5" customHeight="1">
      <c r="A187" s="3"/>
      <c r="B187" s="57"/>
      <c r="C187" s="23"/>
      <c r="D187" s="23"/>
      <c r="E187" s="23"/>
      <c r="F187" s="3"/>
      <c r="G187" s="5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22.5" customHeight="1">
      <c r="A188" s="3"/>
      <c r="B188" s="57"/>
      <c r="C188" s="23"/>
      <c r="D188" s="23"/>
      <c r="E188" s="23"/>
      <c r="F188" s="3"/>
      <c r="G188" s="5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22.5" customHeight="1">
      <c r="A189" s="3"/>
      <c r="B189" s="57"/>
      <c r="C189" s="23"/>
      <c r="D189" s="23"/>
      <c r="E189" s="23"/>
      <c r="F189" s="3"/>
      <c r="G189" s="5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22.5" customHeight="1">
      <c r="A190" s="3"/>
      <c r="B190" s="57"/>
      <c r="C190" s="23"/>
      <c r="D190" s="23"/>
      <c r="E190" s="23"/>
      <c r="F190" s="3"/>
      <c r="G190" s="5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22.5" customHeight="1">
      <c r="A191" s="3"/>
      <c r="B191" s="57"/>
      <c r="C191" s="23"/>
      <c r="D191" s="23"/>
      <c r="E191" s="23"/>
      <c r="F191" s="3"/>
      <c r="G191" s="5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22.5" customHeight="1">
      <c r="A192" s="3"/>
      <c r="B192" s="57"/>
      <c r="C192" s="23"/>
      <c r="D192" s="23"/>
      <c r="E192" s="23"/>
      <c r="F192" s="3"/>
      <c r="G192" s="5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22.5" customHeight="1">
      <c r="A193" s="3"/>
      <c r="B193" s="57"/>
      <c r="C193" s="23"/>
      <c r="D193" s="23"/>
      <c r="E193" s="23"/>
      <c r="F193" s="3"/>
      <c r="G193" s="5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22.5" customHeight="1">
      <c r="A194" s="3"/>
      <c r="B194" s="57"/>
      <c r="C194" s="23"/>
      <c r="D194" s="23"/>
      <c r="E194" s="23"/>
      <c r="F194" s="3"/>
      <c r="G194" s="5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22.5" customHeight="1">
      <c r="A195" s="3"/>
      <c r="B195" s="57"/>
      <c r="C195" s="23"/>
      <c r="D195" s="23"/>
      <c r="E195" s="23"/>
      <c r="F195" s="3"/>
      <c r="G195" s="5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22.5" customHeight="1">
      <c r="A196" s="3"/>
      <c r="B196" s="57"/>
      <c r="C196" s="23"/>
      <c r="D196" s="23"/>
      <c r="E196" s="23"/>
      <c r="F196" s="3"/>
      <c r="G196" s="5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22.5" customHeight="1">
      <c r="A197" s="3"/>
      <c r="B197" s="57"/>
      <c r="C197" s="23"/>
      <c r="D197" s="23"/>
      <c r="E197" s="23"/>
      <c r="F197" s="3"/>
      <c r="G197" s="5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22.5" customHeight="1">
      <c r="A198" s="3"/>
      <c r="B198" s="57"/>
      <c r="C198" s="23"/>
      <c r="D198" s="23"/>
      <c r="E198" s="23"/>
      <c r="F198" s="3"/>
      <c r="G198" s="5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22.5" customHeight="1">
      <c r="A199" s="3"/>
      <c r="B199" s="57"/>
      <c r="C199" s="23"/>
      <c r="D199" s="23"/>
      <c r="E199" s="23"/>
      <c r="F199" s="3"/>
      <c r="G199" s="5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22.5" customHeight="1">
      <c r="A200" s="3"/>
      <c r="B200" s="57"/>
      <c r="C200" s="23"/>
      <c r="D200" s="23"/>
      <c r="E200" s="23"/>
      <c r="F200" s="3"/>
      <c r="G200" s="5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22.5" customHeight="1">
      <c r="A201" s="3"/>
      <c r="B201" s="57"/>
      <c r="C201" s="23"/>
      <c r="D201" s="23"/>
      <c r="E201" s="23"/>
      <c r="F201" s="3"/>
      <c r="G201" s="5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22.5" customHeight="1">
      <c r="A202" s="3"/>
      <c r="B202" s="57"/>
      <c r="C202" s="23"/>
      <c r="D202" s="23"/>
      <c r="E202" s="23"/>
      <c r="F202" s="3"/>
      <c r="G202" s="5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22.5" customHeight="1">
      <c r="A203" s="3"/>
      <c r="B203" s="57"/>
      <c r="C203" s="23"/>
      <c r="D203" s="23"/>
      <c r="E203" s="23"/>
      <c r="F203" s="3"/>
      <c r="G203" s="5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22.5" customHeight="1">
      <c r="A204" s="3"/>
      <c r="B204" s="57"/>
      <c r="C204" s="23"/>
      <c r="D204" s="23"/>
      <c r="E204" s="23"/>
      <c r="F204" s="3"/>
      <c r="G204" s="5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22.5" customHeight="1">
      <c r="A205" s="3"/>
      <c r="B205" s="57"/>
      <c r="C205" s="23"/>
      <c r="D205" s="23"/>
      <c r="E205" s="23"/>
      <c r="F205" s="3"/>
      <c r="G205" s="5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22.5" customHeight="1">
      <c r="A206" s="3"/>
      <c r="B206" s="57"/>
      <c r="C206" s="23"/>
      <c r="D206" s="23"/>
      <c r="E206" s="23"/>
      <c r="F206" s="3"/>
      <c r="G206" s="5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22.5" customHeight="1">
      <c r="A207" s="3"/>
      <c r="B207" s="57"/>
      <c r="C207" s="23"/>
      <c r="D207" s="23"/>
      <c r="E207" s="23"/>
      <c r="F207" s="3"/>
      <c r="G207" s="5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22.5" customHeight="1">
      <c r="A208" s="3"/>
      <c r="B208" s="57"/>
      <c r="C208" s="23"/>
      <c r="D208" s="23"/>
      <c r="E208" s="23"/>
      <c r="F208" s="3"/>
      <c r="G208" s="5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22.5" customHeight="1">
      <c r="A209" s="3"/>
      <c r="B209" s="57"/>
      <c r="C209" s="23"/>
      <c r="D209" s="23"/>
      <c r="E209" s="23"/>
      <c r="F209" s="3"/>
      <c r="G209" s="5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22.5" customHeight="1">
      <c r="A210" s="3"/>
      <c r="B210" s="57"/>
      <c r="C210" s="23"/>
      <c r="D210" s="23"/>
      <c r="E210" s="23"/>
      <c r="F210" s="3"/>
      <c r="G210" s="5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22.5" customHeight="1">
      <c r="A211" s="3"/>
      <c r="B211" s="57"/>
      <c r="C211" s="23"/>
      <c r="D211" s="23"/>
      <c r="E211" s="23"/>
      <c r="F211" s="3"/>
      <c r="G211" s="5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22.5" customHeight="1">
      <c r="A212" s="3"/>
      <c r="B212" s="57"/>
      <c r="C212" s="23"/>
      <c r="D212" s="23"/>
      <c r="E212" s="23"/>
      <c r="F212" s="3"/>
      <c r="G212" s="5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22.5" customHeight="1">
      <c r="A213" s="3"/>
      <c r="B213" s="57"/>
      <c r="C213" s="23"/>
      <c r="D213" s="23"/>
      <c r="E213" s="23"/>
      <c r="F213" s="3"/>
      <c r="G213" s="5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22.5" customHeight="1">
      <c r="A214" s="3"/>
      <c r="B214" s="57"/>
      <c r="C214" s="23"/>
      <c r="D214" s="23"/>
      <c r="E214" s="23"/>
      <c r="F214" s="3"/>
      <c r="G214" s="5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22.5" customHeight="1">
      <c r="A215" s="3"/>
      <c r="B215" s="57"/>
      <c r="C215" s="23"/>
      <c r="D215" s="23"/>
      <c r="E215" s="2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22.5" customHeight="1">
      <c r="A216" s="3"/>
      <c r="B216" s="57"/>
      <c r="C216" s="23"/>
      <c r="D216" s="23"/>
      <c r="E216" s="2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22.5" customHeight="1">
      <c r="A217" s="3"/>
      <c r="B217" s="57"/>
      <c r="C217" s="23"/>
      <c r="D217" s="23"/>
      <c r="E217" s="2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22.5" customHeight="1">
      <c r="A218" s="3"/>
      <c r="B218" s="57"/>
      <c r="C218" s="23"/>
      <c r="D218" s="23"/>
      <c r="E218" s="2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22.5" customHeight="1">
      <c r="A219" s="3"/>
      <c r="B219" s="57"/>
      <c r="C219" s="23"/>
      <c r="D219" s="23"/>
      <c r="E219" s="2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22.5" customHeight="1">
      <c r="A220" s="3"/>
      <c r="B220" s="57"/>
      <c r="C220" s="23"/>
      <c r="D220" s="23"/>
      <c r="E220" s="2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22.5" customHeight="1">
      <c r="A221" s="3"/>
      <c r="B221" s="57"/>
      <c r="C221" s="23"/>
      <c r="D221" s="23"/>
      <c r="E221" s="2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22.5" customHeight="1">
      <c r="A222" s="3"/>
      <c r="B222" s="57"/>
      <c r="C222" s="23"/>
      <c r="D222" s="23"/>
      <c r="E222" s="2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22.5" customHeight="1">
      <c r="A223" s="3"/>
      <c r="B223" s="57"/>
      <c r="C223" s="23"/>
      <c r="D223" s="23"/>
      <c r="E223" s="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22.5" customHeight="1">
      <c r="A224" s="3"/>
      <c r="B224" s="57"/>
      <c r="C224" s="23"/>
      <c r="D224" s="23"/>
      <c r="E224" s="2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22.5" customHeight="1">
      <c r="A225" s="3"/>
      <c r="B225" s="57"/>
      <c r="C225" s="23"/>
      <c r="D225" s="23"/>
      <c r="E225" s="2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22.5" customHeight="1">
      <c r="A226" s="3"/>
      <c r="B226" s="57"/>
      <c r="C226" s="23"/>
      <c r="D226" s="23"/>
      <c r="E226" s="2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22.5" customHeight="1">
      <c r="A227" s="3"/>
      <c r="B227" s="57"/>
      <c r="C227" s="23"/>
      <c r="D227" s="23"/>
      <c r="E227" s="2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22.5" customHeight="1">
      <c r="B228" s="56"/>
      <c r="C228" s="3"/>
      <c r="D228" s="3"/>
      <c r="E228" s="3"/>
    </row>
    <row r="229" ht="22.5" customHeight="1">
      <c r="B229" s="56"/>
      <c r="C229" s="3"/>
      <c r="D229" s="3"/>
      <c r="E229" s="3"/>
    </row>
    <row r="230" ht="22.5" customHeight="1">
      <c r="B230" s="56"/>
      <c r="C230" s="3"/>
      <c r="D230" s="3"/>
      <c r="E230" s="3"/>
    </row>
    <row r="231" ht="22.5" customHeight="1">
      <c r="B231" s="56"/>
      <c r="C231" s="3"/>
      <c r="D231" s="3"/>
      <c r="E231" s="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D$2:$E$25">
    <sortState ref="D2:E25">
      <sortCondition descending="1" ref="E2:E25"/>
    </sortState>
  </autoFilter>
  <mergeCells count="4">
    <mergeCell ref="B1:E1"/>
    <mergeCell ref="G1:H1"/>
    <mergeCell ref="J1:K1"/>
    <mergeCell ref="N1:P1"/>
  </mergeCells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3" width="15.13"/>
    <col customWidth="1" min="4" max="4" width="18.75"/>
    <col customWidth="1" min="5" max="5" width="6.38"/>
    <col customWidth="1" min="6" max="9" width="17.0"/>
    <col customWidth="1" min="10" max="10" width="50.13"/>
    <col customWidth="1" min="11" max="11" width="17.0"/>
    <col customWidth="1" min="12" max="12" width="6.38"/>
    <col customWidth="1" min="13" max="13" width="50.13"/>
    <col customWidth="1" min="14" max="14" width="17.0"/>
    <col customWidth="1" min="15" max="15" width="8.38"/>
    <col customWidth="1" min="16" max="30" width="17.0"/>
  </cols>
  <sheetData>
    <row r="1" ht="30.0" customHeight="1">
      <c r="A1" s="3"/>
      <c r="B1" s="25" t="s">
        <v>16</v>
      </c>
      <c r="E1" s="3"/>
      <c r="F1" s="26" t="s">
        <v>17</v>
      </c>
      <c r="G1" s="28"/>
      <c r="H1" s="27"/>
      <c r="J1" s="26" t="s">
        <v>16</v>
      </c>
      <c r="K1" s="27"/>
      <c r="L1" s="3"/>
      <c r="M1" s="26" t="s">
        <v>17</v>
      </c>
      <c r="N1" s="28"/>
      <c r="O1" s="2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30.0" customHeight="1">
      <c r="A2" s="3"/>
      <c r="B2" s="32" t="s">
        <v>86</v>
      </c>
      <c r="C2" s="29" t="s">
        <v>18</v>
      </c>
      <c r="D2" s="30" t="s">
        <v>19</v>
      </c>
      <c r="E2" s="3"/>
      <c r="F2" s="32" t="s">
        <v>86</v>
      </c>
      <c r="G2" s="29" t="s">
        <v>18</v>
      </c>
      <c r="H2" s="30" t="s">
        <v>19</v>
      </c>
      <c r="I2" s="31"/>
      <c r="J2" s="32" t="s">
        <v>20</v>
      </c>
      <c r="K2" s="30" t="s">
        <v>19</v>
      </c>
      <c r="M2" s="4" t="s">
        <v>20</v>
      </c>
      <c r="N2" s="33" t="s">
        <v>19</v>
      </c>
      <c r="O2" s="33" t="s">
        <v>21</v>
      </c>
      <c r="P2" s="34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"/>
      <c r="AC2" s="3"/>
      <c r="AD2" s="3"/>
    </row>
    <row r="3" ht="22.5" customHeight="1">
      <c r="A3" s="3"/>
      <c r="B3" s="41"/>
      <c r="C3" s="36"/>
      <c r="D3" s="37"/>
      <c r="E3" s="3"/>
      <c r="F3" s="75"/>
      <c r="G3" s="36"/>
      <c r="H3" s="38"/>
      <c r="I3" s="31"/>
      <c r="J3" s="36"/>
      <c r="K3" s="37"/>
      <c r="M3" s="36"/>
      <c r="N3" s="37"/>
      <c r="O3" s="39" t="str">
        <f t="shared" ref="O3:O9" si="1">IFERROR(N3/(SUM($N$3:$N$9)),"-")</f>
        <v>-</v>
      </c>
      <c r="P3" s="34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"/>
      <c r="AC3" s="3"/>
      <c r="AD3" s="3"/>
    </row>
    <row r="4" ht="22.5" customHeight="1">
      <c r="A4" s="3"/>
      <c r="B4" s="41"/>
      <c r="C4" s="36"/>
      <c r="D4" s="37"/>
      <c r="E4" s="3"/>
      <c r="F4" s="40"/>
      <c r="G4" s="36"/>
      <c r="H4" s="38"/>
      <c r="J4" s="36"/>
      <c r="K4" s="37"/>
      <c r="M4" s="36"/>
      <c r="N4" s="37"/>
      <c r="O4" s="39" t="str">
        <f t="shared" si="1"/>
        <v>-</v>
      </c>
      <c r="P4" s="34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"/>
      <c r="AC4" s="3"/>
      <c r="AD4" s="3"/>
    </row>
    <row r="5" ht="22.5" customHeight="1">
      <c r="A5" s="3"/>
      <c r="B5" s="41"/>
      <c r="C5" s="36"/>
      <c r="D5" s="37"/>
      <c r="E5" s="3"/>
      <c r="F5" s="40"/>
      <c r="G5" s="36"/>
      <c r="H5" s="38"/>
      <c r="I5" s="31"/>
      <c r="J5" s="36"/>
      <c r="K5" s="37"/>
      <c r="M5" s="36"/>
      <c r="N5" s="37"/>
      <c r="O5" s="39" t="str">
        <f t="shared" si="1"/>
        <v>-</v>
      </c>
      <c r="P5" s="3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"/>
      <c r="AC5" s="3"/>
      <c r="AD5" s="3"/>
    </row>
    <row r="6" ht="22.5" customHeight="1">
      <c r="A6" s="3"/>
      <c r="B6" s="41"/>
      <c r="C6" s="36"/>
      <c r="D6" s="37"/>
      <c r="E6" s="3"/>
      <c r="F6" s="40"/>
      <c r="G6" s="36"/>
      <c r="H6" s="38"/>
      <c r="I6" s="31"/>
      <c r="J6" s="36"/>
      <c r="K6" s="37"/>
      <c r="M6" s="36"/>
      <c r="N6" s="37"/>
      <c r="O6" s="39" t="str">
        <f t="shared" si="1"/>
        <v>-</v>
      </c>
      <c r="P6" s="34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"/>
      <c r="AC6" s="3"/>
      <c r="AD6" s="3"/>
    </row>
    <row r="7" ht="22.5" customHeight="1">
      <c r="A7" s="3"/>
      <c r="B7" s="41"/>
      <c r="C7" s="36"/>
      <c r="D7" s="37"/>
      <c r="E7" s="3"/>
      <c r="F7" s="41"/>
      <c r="G7" s="36"/>
      <c r="H7" s="38"/>
      <c r="I7" s="31"/>
      <c r="J7" s="36"/>
      <c r="K7" s="37"/>
      <c r="M7" s="36"/>
      <c r="N7" s="37"/>
      <c r="O7" s="39" t="str">
        <f t="shared" si="1"/>
        <v>-</v>
      </c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"/>
      <c r="AC7" s="3"/>
      <c r="AD7" s="3"/>
    </row>
    <row r="8" ht="22.5" customHeight="1">
      <c r="A8" s="3"/>
      <c r="B8" s="41"/>
      <c r="C8" s="36"/>
      <c r="D8" s="37"/>
      <c r="E8" s="3"/>
      <c r="F8" s="40"/>
      <c r="G8" s="36"/>
      <c r="H8" s="38"/>
      <c r="I8" s="31"/>
      <c r="J8" s="36"/>
      <c r="K8" s="37"/>
      <c r="M8" s="36"/>
      <c r="N8" s="37"/>
      <c r="O8" s="39" t="str">
        <f t="shared" si="1"/>
        <v>-</v>
      </c>
      <c r="P8" s="34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"/>
      <c r="AC8" s="3"/>
      <c r="AD8" s="3"/>
    </row>
    <row r="9" ht="22.5" customHeight="1">
      <c r="A9" s="3"/>
      <c r="B9" s="41"/>
      <c r="C9" s="36"/>
      <c r="D9" s="37"/>
      <c r="E9" s="3"/>
      <c r="F9" s="36"/>
      <c r="G9" s="40"/>
      <c r="H9" s="37"/>
      <c r="I9" s="31"/>
      <c r="J9" s="36"/>
      <c r="K9" s="37"/>
      <c r="L9" s="3"/>
      <c r="M9" s="36"/>
      <c r="N9" s="37"/>
      <c r="O9" s="39" t="str">
        <f t="shared" si="1"/>
        <v>-</v>
      </c>
      <c r="P9" s="34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"/>
      <c r="AC9" s="3"/>
      <c r="AD9" s="3"/>
    </row>
    <row r="10" ht="22.5" customHeight="1">
      <c r="A10" s="3"/>
      <c r="B10" s="41"/>
      <c r="C10" s="36"/>
      <c r="D10" s="37"/>
      <c r="E10" s="3"/>
      <c r="F10" s="36"/>
      <c r="G10" s="41"/>
      <c r="H10" s="37"/>
      <c r="I10" s="31"/>
      <c r="J10" s="36"/>
      <c r="K10" s="37"/>
      <c r="L10" s="3"/>
      <c r="M10" s="36"/>
      <c r="N10" s="37"/>
      <c r="O10" s="8"/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"/>
      <c r="AC10" s="3"/>
      <c r="AD10" s="3"/>
    </row>
    <row r="11" ht="22.5" customHeight="1">
      <c r="A11" s="3"/>
      <c r="B11" s="41"/>
      <c r="C11" s="36"/>
      <c r="D11" s="37"/>
      <c r="E11" s="3"/>
      <c r="F11" s="36"/>
      <c r="G11" s="11"/>
      <c r="H11" s="37"/>
      <c r="I11" s="31"/>
      <c r="J11" s="36"/>
      <c r="K11" s="37"/>
      <c r="L11" s="3"/>
      <c r="M11" s="36"/>
      <c r="N11" s="37"/>
      <c r="O11" s="8"/>
      <c r="P11" s="34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"/>
      <c r="AC11" s="3"/>
      <c r="AD11" s="3"/>
    </row>
    <row r="12" ht="22.5" customHeight="1">
      <c r="A12" s="3"/>
      <c r="B12" s="41"/>
      <c r="C12" s="36"/>
      <c r="D12" s="37"/>
      <c r="E12" s="3"/>
      <c r="F12" s="36"/>
      <c r="G12" s="11"/>
      <c r="H12" s="37"/>
      <c r="I12" s="31"/>
      <c r="J12" s="36"/>
      <c r="K12" s="37"/>
      <c r="L12" s="3"/>
      <c r="M12" s="36"/>
      <c r="N12" s="37"/>
      <c r="O12" s="8"/>
      <c r="P12" s="34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"/>
      <c r="AC12" s="3"/>
      <c r="AD12" s="3"/>
    </row>
    <row r="13" ht="22.5" customHeight="1">
      <c r="A13" s="3"/>
      <c r="B13" s="41"/>
      <c r="C13" s="36"/>
      <c r="D13" s="37"/>
      <c r="E13" s="3"/>
      <c r="F13" s="36"/>
      <c r="G13" s="11"/>
      <c r="H13" s="37"/>
      <c r="I13" s="42"/>
      <c r="J13" s="36"/>
      <c r="K13" s="37"/>
      <c r="L13" s="3"/>
      <c r="M13" s="36"/>
      <c r="N13" s="37"/>
      <c r="O13" s="8"/>
      <c r="P13" s="34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"/>
      <c r="AC13" s="3"/>
      <c r="AD13" s="3"/>
    </row>
    <row r="14" ht="22.5" customHeight="1">
      <c r="A14" s="3"/>
      <c r="B14" s="41"/>
      <c r="C14" s="36"/>
      <c r="D14" s="37"/>
      <c r="E14" s="3"/>
      <c r="F14" s="36"/>
      <c r="G14" s="11"/>
      <c r="H14" s="37"/>
      <c r="I14" s="42"/>
      <c r="J14" s="36"/>
      <c r="K14" s="37"/>
      <c r="L14" s="3"/>
      <c r="M14" s="36"/>
      <c r="N14" s="37"/>
      <c r="O14" s="8"/>
      <c r="P14" s="34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"/>
      <c r="AC14" s="3"/>
      <c r="AD14" s="3"/>
    </row>
    <row r="15" ht="22.5" customHeight="1">
      <c r="A15" s="3"/>
      <c r="B15" s="41"/>
      <c r="C15" s="36"/>
      <c r="D15" s="37"/>
      <c r="E15" s="3"/>
      <c r="F15" s="36"/>
      <c r="G15" s="11"/>
      <c r="H15" s="37"/>
      <c r="I15" s="35"/>
      <c r="L15" s="3"/>
      <c r="M15" s="43"/>
      <c r="N15" s="43"/>
      <c r="O15" s="43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"/>
      <c r="AC15" s="3"/>
      <c r="AD15" s="3"/>
    </row>
    <row r="16" ht="22.5" customHeight="1">
      <c r="A16" s="3"/>
      <c r="B16" s="41"/>
      <c r="C16" s="36"/>
      <c r="D16" s="37"/>
      <c r="E16" s="3"/>
      <c r="F16" s="36"/>
      <c r="G16" s="11"/>
      <c r="H16" s="37"/>
      <c r="I16" s="35"/>
      <c r="J16" s="35"/>
      <c r="K16" s="35"/>
      <c r="L16" s="3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"/>
      <c r="AC16" s="3"/>
      <c r="AD16" s="3"/>
    </row>
    <row r="17" ht="22.5" customHeight="1">
      <c r="A17" s="3"/>
      <c r="B17" s="41"/>
      <c r="C17" s="36"/>
      <c r="D17" s="37"/>
      <c r="E17" s="3"/>
      <c r="F17" s="36"/>
      <c r="G17" s="11"/>
      <c r="H17" s="37"/>
      <c r="I17" s="35"/>
      <c r="J17" s="44" t="s">
        <v>20</v>
      </c>
      <c r="K17" s="45" t="s">
        <v>19</v>
      </c>
      <c r="L17" s="45" t="s">
        <v>21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"/>
      <c r="AC17" s="3"/>
      <c r="AD17" s="3"/>
    </row>
    <row r="18" ht="22.5" customHeight="1">
      <c r="A18" s="3"/>
      <c r="B18" s="41"/>
      <c r="C18" s="36"/>
      <c r="D18" s="37"/>
      <c r="E18" s="3"/>
      <c r="F18" s="36"/>
      <c r="G18" s="11"/>
      <c r="H18" s="37"/>
      <c r="I18" s="35"/>
      <c r="J18" s="36"/>
      <c r="K18" s="37"/>
      <c r="L18" s="39" t="str">
        <f t="shared" ref="L18:L23" si="2">IFERROR(K18/(SUM($K$18:$K$23)),"-")</f>
        <v>-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"/>
      <c r="AC18" s="3"/>
      <c r="AD18" s="3"/>
    </row>
    <row r="19" ht="22.5" customHeight="1">
      <c r="A19" s="3"/>
      <c r="B19" s="41"/>
      <c r="C19" s="36"/>
      <c r="D19" s="37"/>
      <c r="E19" s="3"/>
      <c r="F19" s="36"/>
      <c r="G19" s="11"/>
      <c r="H19" s="37"/>
      <c r="I19" s="46"/>
      <c r="J19" s="36"/>
      <c r="K19" s="37"/>
      <c r="L19" s="39" t="str">
        <f t="shared" si="2"/>
        <v>-</v>
      </c>
      <c r="M19" s="46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"/>
      <c r="AC19" s="3"/>
      <c r="AD19" s="3"/>
    </row>
    <row r="20" ht="22.5" customHeight="1">
      <c r="A20" s="3"/>
      <c r="B20" s="41"/>
      <c r="C20" s="36"/>
      <c r="D20" s="37"/>
      <c r="E20" s="3"/>
      <c r="F20" s="36"/>
      <c r="G20" s="11"/>
      <c r="H20" s="37"/>
      <c r="I20" s="35"/>
      <c r="J20" s="36"/>
      <c r="K20" s="37"/>
      <c r="L20" s="39" t="str">
        <f t="shared" si="2"/>
        <v>-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"/>
      <c r="AC20" s="3"/>
      <c r="AD20" s="3"/>
    </row>
    <row r="21" ht="22.5" customHeight="1">
      <c r="A21" s="3"/>
      <c r="B21" s="41"/>
      <c r="C21" s="36"/>
      <c r="D21" s="37"/>
      <c r="E21" s="3"/>
      <c r="F21" s="36"/>
      <c r="G21" s="11"/>
      <c r="H21" s="37"/>
      <c r="I21" s="35"/>
      <c r="J21" s="36"/>
      <c r="K21" s="37"/>
      <c r="L21" s="39" t="str">
        <f t="shared" si="2"/>
        <v>-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"/>
      <c r="AC21" s="3"/>
      <c r="AD21" s="3"/>
    </row>
    <row r="22" ht="22.5" customHeight="1">
      <c r="A22" s="3"/>
      <c r="B22" s="41"/>
      <c r="C22" s="36"/>
      <c r="D22" s="37"/>
      <c r="E22" s="3"/>
      <c r="F22" s="36"/>
      <c r="G22" s="11"/>
      <c r="H22" s="37"/>
      <c r="I22" s="35"/>
      <c r="J22" s="36"/>
      <c r="K22" s="37"/>
      <c r="L22" s="39" t="str">
        <f t="shared" si="2"/>
        <v>-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"/>
      <c r="AC22" s="3"/>
      <c r="AD22" s="3"/>
    </row>
    <row r="23" ht="22.5" customHeight="1">
      <c r="A23" s="3"/>
      <c r="B23" s="41"/>
      <c r="C23" s="36"/>
      <c r="D23" s="37"/>
      <c r="E23" s="3"/>
      <c r="F23" s="36"/>
      <c r="G23" s="11"/>
      <c r="H23" s="37"/>
      <c r="I23" s="3"/>
      <c r="J23" s="47"/>
      <c r="K23" s="48"/>
      <c r="L23" s="39" t="str">
        <f t="shared" si="2"/>
        <v>-</v>
      </c>
      <c r="M23" s="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"/>
      <c r="AC23" s="3"/>
      <c r="AD23" s="3"/>
    </row>
    <row r="24" ht="22.5" customHeight="1">
      <c r="A24" s="3"/>
      <c r="B24" s="41"/>
      <c r="C24" s="36"/>
      <c r="D24" s="37"/>
      <c r="E24" s="3"/>
      <c r="F24" s="36"/>
      <c r="G24" s="11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22.5" customHeight="1">
      <c r="A25" s="3"/>
      <c r="B25" s="41"/>
      <c r="C25" s="36"/>
      <c r="D25" s="37"/>
      <c r="E25" s="3"/>
      <c r="F25" s="36"/>
      <c r="G25" s="11"/>
      <c r="H25" s="37"/>
      <c r="I25" s="3"/>
      <c r="J25" s="49"/>
      <c r="K25" s="49"/>
      <c r="L25" s="49"/>
      <c r="M25" s="49"/>
      <c r="N25" s="49"/>
      <c r="O25" s="49"/>
      <c r="P25" s="49"/>
      <c r="Q25" s="49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22.5" customHeight="1">
      <c r="A26" s="3"/>
      <c r="B26" s="41"/>
      <c r="C26" s="36"/>
      <c r="D26" s="37"/>
      <c r="E26" s="3"/>
      <c r="F26" s="36"/>
      <c r="G26" s="11"/>
      <c r="H26" s="37"/>
      <c r="I26" s="3"/>
      <c r="J26" s="49"/>
      <c r="K26" s="49"/>
      <c r="L26" s="49"/>
      <c r="M26" s="49"/>
      <c r="N26" s="49"/>
      <c r="O26" s="49"/>
      <c r="P26" s="49"/>
      <c r="Q26" s="49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22.5" customHeight="1">
      <c r="A27" s="3"/>
      <c r="B27" s="41"/>
      <c r="C27" s="36"/>
      <c r="D27" s="37"/>
      <c r="E27" s="3"/>
      <c r="F27" s="36"/>
      <c r="G27" s="11"/>
      <c r="H27" s="37"/>
      <c r="I27" s="3"/>
      <c r="J27" s="49"/>
      <c r="K27" s="49"/>
      <c r="L27" s="49"/>
      <c r="M27" s="49"/>
      <c r="N27" s="49"/>
      <c r="O27" s="49"/>
      <c r="P27" s="49"/>
      <c r="Q27" s="4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22.5" customHeight="1">
      <c r="A28" s="3"/>
      <c r="B28" s="36"/>
      <c r="C28" s="41"/>
      <c r="D28" s="37"/>
      <c r="E28" s="3"/>
      <c r="F28" s="36"/>
      <c r="G28" s="11"/>
      <c r="H28" s="37"/>
      <c r="I28" s="3"/>
      <c r="J28" s="49"/>
      <c r="K28" s="49"/>
      <c r="L28" s="49"/>
      <c r="M28" s="49"/>
      <c r="N28" s="49"/>
      <c r="O28" s="49"/>
      <c r="P28" s="49"/>
      <c r="Q28" s="4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22.5" customHeight="1">
      <c r="A29" s="3"/>
      <c r="B29" s="76"/>
      <c r="C29" s="50"/>
      <c r="D29" s="51"/>
      <c r="E29" s="3"/>
      <c r="F29" s="36"/>
      <c r="G29" s="11"/>
      <c r="H29" s="37"/>
      <c r="I29" s="3"/>
      <c r="J29" s="49"/>
      <c r="K29" s="49"/>
      <c r="L29" s="49"/>
      <c r="M29" s="49"/>
      <c r="N29" s="49"/>
      <c r="O29" s="49"/>
      <c r="P29" s="49"/>
      <c r="Q29" s="4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22.5" customHeight="1">
      <c r="A30" s="3"/>
      <c r="B30" s="36"/>
      <c r="C30" s="41"/>
      <c r="D30" s="11"/>
      <c r="E30" s="3"/>
      <c r="F30" s="36"/>
      <c r="G30" s="8"/>
      <c r="H30" s="8"/>
      <c r="I30" s="3"/>
      <c r="J30" s="49"/>
      <c r="K30" s="49"/>
      <c r="L30" s="49"/>
      <c r="M30" s="49"/>
      <c r="N30" s="49"/>
      <c r="O30" s="49"/>
      <c r="P30" s="49"/>
      <c r="Q30" s="49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22.5" customHeight="1">
      <c r="A31" s="3"/>
      <c r="B31" s="36"/>
      <c r="C31" s="36"/>
      <c r="D31" s="11"/>
      <c r="E31" s="3"/>
      <c r="F31" s="36"/>
      <c r="G31" s="8"/>
      <c r="H31" s="8"/>
      <c r="I31" s="3"/>
      <c r="J31" s="49"/>
      <c r="K31" s="49"/>
      <c r="L31" s="49"/>
      <c r="M31" s="49"/>
      <c r="N31" s="49"/>
      <c r="O31" s="49"/>
      <c r="P31" s="49"/>
      <c r="Q31" s="49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22.5" customHeight="1">
      <c r="A32" s="3"/>
      <c r="B32" s="36"/>
      <c r="C32" s="36"/>
      <c r="D32" s="11"/>
      <c r="E32" s="52"/>
      <c r="F32" s="36"/>
      <c r="G32" s="8"/>
      <c r="H32" s="8"/>
      <c r="I32" s="3"/>
      <c r="J32" s="49"/>
      <c r="K32" s="49"/>
      <c r="L32" s="49"/>
      <c r="M32" s="49"/>
      <c r="N32" s="49"/>
      <c r="O32" s="49"/>
      <c r="P32" s="49"/>
      <c r="Q32" s="4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22.5" customHeight="1">
      <c r="A33" s="3"/>
      <c r="B33" s="36"/>
      <c r="C33" s="36"/>
      <c r="D33" s="11"/>
      <c r="E33" s="52"/>
      <c r="F33" s="36"/>
      <c r="G33" s="8"/>
      <c r="H33" s="8"/>
      <c r="I33" s="3"/>
      <c r="J33" s="49"/>
      <c r="K33" s="49"/>
      <c r="L33" s="49"/>
      <c r="M33" s="49"/>
      <c r="N33" s="49"/>
      <c r="O33" s="49"/>
      <c r="P33" s="49"/>
      <c r="Q33" s="4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22.5" customHeight="1">
      <c r="A34" s="3"/>
      <c r="B34" s="36"/>
      <c r="C34" s="36"/>
      <c r="D34" s="11"/>
      <c r="E34" s="52"/>
      <c r="F34" s="36"/>
      <c r="G34" s="8"/>
      <c r="H34" s="8"/>
      <c r="I34" s="3"/>
      <c r="J34" s="49"/>
      <c r="K34" s="49"/>
      <c r="L34" s="49"/>
      <c r="M34" s="49"/>
      <c r="N34" s="49"/>
      <c r="O34" s="49"/>
      <c r="P34" s="49"/>
      <c r="Q34" s="4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22.5" customHeight="1">
      <c r="A35" s="3"/>
      <c r="B35" s="53"/>
      <c r="C35" s="53"/>
      <c r="D35" s="54"/>
      <c r="E35" s="34"/>
      <c r="F35" s="77"/>
      <c r="G35" s="55"/>
      <c r="H35" s="55"/>
      <c r="I35" s="3"/>
      <c r="J35" s="49"/>
      <c r="K35" s="49"/>
      <c r="L35" s="49"/>
      <c r="M35" s="49"/>
      <c r="N35" s="49"/>
      <c r="O35" s="49"/>
      <c r="P35" s="49"/>
      <c r="Q35" s="4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22.5" customHeight="1">
      <c r="A36" s="3"/>
      <c r="B36" s="56"/>
      <c r="C36" s="56"/>
      <c r="D36" s="23"/>
      <c r="E36" s="34"/>
      <c r="F36" s="74"/>
      <c r="G36" s="35"/>
      <c r="H36" s="35"/>
      <c r="I36" s="3"/>
      <c r="J36" s="49"/>
      <c r="K36" s="49"/>
      <c r="L36" s="49"/>
      <c r="M36" s="49"/>
      <c r="N36" s="49"/>
      <c r="O36" s="49"/>
      <c r="P36" s="49"/>
      <c r="Q36" s="4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22.5" customHeight="1">
      <c r="A37" s="3"/>
      <c r="B37" s="56"/>
      <c r="C37" s="56"/>
      <c r="D37" s="23"/>
      <c r="E37" s="34"/>
      <c r="F37" s="74"/>
      <c r="G37" s="35"/>
      <c r="H37" s="35"/>
      <c r="I37" s="3"/>
      <c r="J37" s="49"/>
      <c r="K37" s="49"/>
      <c r="L37" s="49"/>
      <c r="M37" s="49"/>
      <c r="N37" s="49"/>
      <c r="O37" s="49"/>
      <c r="P37" s="49"/>
      <c r="Q37" s="4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22.5" customHeight="1">
      <c r="A38" s="3"/>
      <c r="B38" s="56"/>
      <c r="C38" s="56"/>
      <c r="D38" s="23"/>
      <c r="E38" s="34"/>
      <c r="F38" s="74"/>
      <c r="G38" s="35"/>
      <c r="H38" s="35"/>
      <c r="I38" s="3"/>
      <c r="J38" s="49"/>
      <c r="K38" s="49"/>
      <c r="L38" s="49"/>
      <c r="M38" s="49"/>
      <c r="N38" s="49"/>
      <c r="O38" s="49"/>
      <c r="P38" s="49"/>
      <c r="Q38" s="4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22.5" customHeight="1">
      <c r="A39" s="3"/>
      <c r="B39" s="56"/>
      <c r="C39" s="56"/>
      <c r="D39" s="23"/>
      <c r="E39" s="34"/>
      <c r="F39" s="74"/>
      <c r="G39" s="35"/>
      <c r="H39" s="35"/>
      <c r="I39" s="3"/>
      <c r="J39" s="49"/>
      <c r="K39" s="49"/>
      <c r="L39" s="49"/>
      <c r="M39" s="49"/>
      <c r="N39" s="49"/>
      <c r="O39" s="49"/>
      <c r="P39" s="49"/>
      <c r="Q39" s="49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22.5" customHeight="1">
      <c r="A40" s="3"/>
      <c r="B40" s="56"/>
      <c r="C40" s="56"/>
      <c r="D40" s="23"/>
      <c r="E40" s="34"/>
      <c r="F40" s="74"/>
      <c r="G40" s="35"/>
      <c r="H40" s="35"/>
      <c r="I40" s="3"/>
      <c r="J40" s="49"/>
      <c r="K40" s="49"/>
      <c r="L40" s="49"/>
      <c r="M40" s="49"/>
      <c r="N40" s="49"/>
      <c r="O40" s="49"/>
      <c r="P40" s="49"/>
      <c r="Q40" s="49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22.5" customHeight="1">
      <c r="A41" s="3"/>
      <c r="B41" s="56"/>
      <c r="C41" s="56"/>
      <c r="D41" s="23"/>
      <c r="E41" s="34"/>
      <c r="F41" s="74"/>
      <c r="G41" s="35"/>
      <c r="H41" s="3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22.5" customHeight="1">
      <c r="A42" s="3"/>
      <c r="B42" s="56"/>
      <c r="C42" s="56"/>
      <c r="D42" s="23"/>
      <c r="E42" s="34"/>
      <c r="F42" s="74"/>
      <c r="G42" s="35"/>
      <c r="H42" s="3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22.5" customHeight="1">
      <c r="A43" s="3"/>
      <c r="B43" s="56"/>
      <c r="C43" s="56"/>
      <c r="D43" s="23"/>
      <c r="E43" s="34"/>
      <c r="F43" s="74"/>
      <c r="G43" s="35"/>
      <c r="H43" s="3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22.5" customHeight="1">
      <c r="A44" s="3"/>
      <c r="B44" s="56"/>
      <c r="C44" s="56"/>
      <c r="D44" s="23"/>
      <c r="E44" s="34"/>
      <c r="F44" s="74"/>
      <c r="G44" s="35"/>
      <c r="H44" s="3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22.5" customHeight="1">
      <c r="A45" s="3"/>
      <c r="B45" s="3"/>
      <c r="C45" s="56"/>
      <c r="D45" s="23"/>
      <c r="E45" s="34"/>
      <c r="F45" s="74"/>
      <c r="G45" s="35"/>
      <c r="H45" s="3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22.5" customHeight="1">
      <c r="A46" s="3"/>
      <c r="B46" s="3"/>
      <c r="C46" s="56"/>
      <c r="D46" s="23"/>
      <c r="E46" s="34"/>
      <c r="F46" s="74"/>
      <c r="G46" s="35"/>
      <c r="H46" s="3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22.5" customHeight="1">
      <c r="A47" s="3"/>
      <c r="B47" s="3"/>
      <c r="C47" s="56"/>
      <c r="D47" s="23"/>
      <c r="E47" s="34"/>
      <c r="F47" s="74"/>
      <c r="G47" s="35"/>
      <c r="H47" s="3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22.5" customHeight="1">
      <c r="A48" s="3"/>
      <c r="B48" s="3"/>
      <c r="C48" s="56"/>
      <c r="D48" s="23"/>
      <c r="E48" s="34"/>
      <c r="F48" s="74"/>
      <c r="G48" s="35"/>
      <c r="H48" s="3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22.5" customHeight="1">
      <c r="A49" s="3"/>
      <c r="B49" s="3"/>
      <c r="C49" s="56"/>
      <c r="D49" s="23"/>
      <c r="E49" s="34"/>
      <c r="F49" s="74"/>
      <c r="G49" s="35"/>
      <c r="H49" s="3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22.5" customHeight="1">
      <c r="A50" s="3"/>
      <c r="B50" s="3"/>
      <c r="C50" s="56"/>
      <c r="D50" s="23"/>
      <c r="E50" s="34"/>
      <c r="F50" s="74"/>
      <c r="G50" s="35"/>
      <c r="H50" s="3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22.5" customHeight="1">
      <c r="A51" s="3"/>
      <c r="B51" s="3"/>
      <c r="C51" s="56"/>
      <c r="D51" s="23"/>
      <c r="E51" s="34"/>
      <c r="F51" s="74"/>
      <c r="G51" s="35"/>
      <c r="H51" s="3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22.5" customHeight="1">
      <c r="A52" s="3"/>
      <c r="B52" s="3"/>
      <c r="C52" s="56"/>
      <c r="D52" s="23"/>
      <c r="E52" s="34"/>
      <c r="F52" s="74"/>
      <c r="G52" s="35"/>
      <c r="H52" s="3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22.5" customHeight="1">
      <c r="A53" s="3"/>
      <c r="B53" s="3"/>
      <c r="C53" s="56"/>
      <c r="D53" s="23"/>
      <c r="E53" s="34"/>
      <c r="F53" s="74"/>
      <c r="G53" s="35"/>
      <c r="H53" s="3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22.5" customHeight="1">
      <c r="A54" s="3"/>
      <c r="B54" s="3"/>
      <c r="C54" s="56"/>
      <c r="D54" s="23"/>
      <c r="E54" s="3"/>
      <c r="F54" s="5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22.5" customHeight="1">
      <c r="A55" s="3"/>
      <c r="B55" s="3"/>
      <c r="C55" s="56"/>
      <c r="D55" s="23"/>
      <c r="E55" s="3"/>
      <c r="F55" s="5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22.5" customHeight="1">
      <c r="A56" s="3"/>
      <c r="B56" s="3"/>
      <c r="C56" s="56"/>
      <c r="D56" s="23"/>
      <c r="E56" s="3"/>
      <c r="F56" s="5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22.5" customHeight="1">
      <c r="A57" s="3"/>
      <c r="B57" s="3"/>
      <c r="C57" s="56"/>
      <c r="D57" s="23"/>
      <c r="E57" s="3"/>
      <c r="F57" s="5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22.5" customHeight="1">
      <c r="A58" s="3"/>
      <c r="B58" s="3"/>
      <c r="C58" s="57"/>
      <c r="D58" s="23"/>
      <c r="E58" s="3"/>
      <c r="F58" s="5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22.5" customHeight="1">
      <c r="A59" s="3"/>
      <c r="B59" s="3"/>
      <c r="C59" s="57"/>
      <c r="D59" s="23"/>
      <c r="E59" s="3"/>
      <c r="F59" s="5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22.5" customHeight="1">
      <c r="A60" s="3"/>
      <c r="B60" s="3"/>
      <c r="C60" s="57"/>
      <c r="D60" s="23"/>
      <c r="E60" s="3"/>
      <c r="F60" s="5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22.5" customHeight="1">
      <c r="A61" s="3"/>
      <c r="B61" s="3"/>
      <c r="C61" s="57"/>
      <c r="D61" s="23"/>
      <c r="E61" s="3"/>
      <c r="F61" s="5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22.5" customHeight="1">
      <c r="A62" s="3"/>
      <c r="B62" s="3"/>
      <c r="C62" s="57"/>
      <c r="D62" s="23"/>
      <c r="E62" s="3"/>
      <c r="F62" s="5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22.5" customHeight="1">
      <c r="A63" s="3"/>
      <c r="B63" s="3"/>
      <c r="C63" s="57"/>
      <c r="D63" s="23"/>
      <c r="E63" s="3"/>
      <c r="F63" s="5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22.5" customHeight="1">
      <c r="A64" s="3"/>
      <c r="B64" s="3"/>
      <c r="C64" s="57"/>
      <c r="D64" s="23"/>
      <c r="E64" s="3"/>
      <c r="F64" s="5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22.5" customHeight="1">
      <c r="A65" s="3"/>
      <c r="B65" s="3"/>
      <c r="C65" s="57"/>
      <c r="D65" s="23"/>
      <c r="E65" s="3"/>
      <c r="F65" s="5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22.5" customHeight="1">
      <c r="A66" s="3"/>
      <c r="B66" s="3"/>
      <c r="C66" s="57"/>
      <c r="D66" s="23"/>
      <c r="E66" s="3"/>
      <c r="F66" s="5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22.5" customHeight="1">
      <c r="A67" s="3"/>
      <c r="B67" s="3"/>
      <c r="C67" s="57"/>
      <c r="D67" s="23"/>
      <c r="E67" s="3"/>
      <c r="F67" s="5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22.5" customHeight="1">
      <c r="A68" s="3"/>
      <c r="B68" s="3"/>
      <c r="C68" s="57"/>
      <c r="D68" s="23"/>
      <c r="E68" s="3"/>
      <c r="F68" s="5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22.5" customHeight="1">
      <c r="A69" s="3"/>
      <c r="B69" s="3"/>
      <c r="C69" s="57"/>
      <c r="D69" s="23"/>
      <c r="E69" s="3"/>
      <c r="F69" s="5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22.5" customHeight="1">
      <c r="A70" s="3"/>
      <c r="B70" s="3"/>
      <c r="C70" s="57"/>
      <c r="D70" s="23"/>
      <c r="E70" s="3"/>
      <c r="F70" s="5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22.5" customHeight="1">
      <c r="A71" s="3"/>
      <c r="B71" s="3"/>
      <c r="C71" s="57"/>
      <c r="D71" s="23"/>
      <c r="E71" s="3"/>
      <c r="F71" s="5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22.5" customHeight="1">
      <c r="A72" s="3"/>
      <c r="B72" s="3"/>
      <c r="C72" s="57"/>
      <c r="D72" s="23"/>
      <c r="E72" s="3"/>
      <c r="F72" s="5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22.5" customHeight="1">
      <c r="A73" s="3"/>
      <c r="B73" s="3"/>
      <c r="C73" s="57"/>
      <c r="D73" s="23"/>
      <c r="E73" s="3"/>
      <c r="F73" s="5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22.5" customHeight="1">
      <c r="A74" s="3"/>
      <c r="B74" s="3"/>
      <c r="C74" s="57"/>
      <c r="D74" s="23"/>
      <c r="E74" s="3"/>
      <c r="F74" s="5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22.5" customHeight="1">
      <c r="A75" s="3"/>
      <c r="B75" s="3"/>
      <c r="C75" s="57"/>
      <c r="D75" s="23"/>
      <c r="E75" s="3"/>
      <c r="F75" s="5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22.5" customHeight="1">
      <c r="A76" s="3"/>
      <c r="B76" s="3"/>
      <c r="C76" s="57"/>
      <c r="D76" s="23"/>
      <c r="E76" s="3"/>
      <c r="F76" s="5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22.5" customHeight="1">
      <c r="A77" s="3"/>
      <c r="B77" s="3"/>
      <c r="C77" s="57"/>
      <c r="D77" s="23"/>
      <c r="E77" s="3"/>
      <c r="F77" s="5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22.5" customHeight="1">
      <c r="A78" s="3"/>
      <c r="B78" s="3"/>
      <c r="C78" s="57"/>
      <c r="D78" s="23"/>
      <c r="E78" s="3"/>
      <c r="F78" s="5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22.5" customHeight="1">
      <c r="A79" s="3"/>
      <c r="B79" s="3"/>
      <c r="C79" s="57"/>
      <c r="D79" s="23"/>
      <c r="E79" s="3"/>
      <c r="F79" s="5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22.5" customHeight="1">
      <c r="A80" s="3"/>
      <c r="B80" s="3"/>
      <c r="C80" s="57"/>
      <c r="D80" s="23"/>
      <c r="E80" s="3"/>
      <c r="F80" s="5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22.5" customHeight="1">
      <c r="A81" s="3"/>
      <c r="B81" s="3"/>
      <c r="C81" s="57"/>
      <c r="D81" s="23"/>
      <c r="E81" s="3"/>
      <c r="F81" s="5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22.5" customHeight="1">
      <c r="A82" s="3"/>
      <c r="B82" s="3"/>
      <c r="C82" s="57"/>
      <c r="D82" s="23"/>
      <c r="E82" s="3"/>
      <c r="F82" s="5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22.5" customHeight="1">
      <c r="A83" s="3"/>
      <c r="B83" s="3"/>
      <c r="C83" s="57"/>
      <c r="D83" s="23"/>
      <c r="E83" s="3"/>
      <c r="F83" s="5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22.5" customHeight="1">
      <c r="A84" s="3"/>
      <c r="B84" s="3"/>
      <c r="C84" s="57"/>
      <c r="D84" s="23"/>
      <c r="E84" s="3"/>
      <c r="F84" s="5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22.5" customHeight="1">
      <c r="A85" s="3"/>
      <c r="B85" s="3"/>
      <c r="C85" s="57"/>
      <c r="D85" s="23"/>
      <c r="E85" s="3"/>
      <c r="F85" s="5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22.5" customHeight="1">
      <c r="A86" s="3"/>
      <c r="B86" s="3"/>
      <c r="C86" s="57"/>
      <c r="D86" s="23"/>
      <c r="E86" s="3"/>
      <c r="F86" s="5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22.5" customHeight="1">
      <c r="A87" s="3"/>
      <c r="B87" s="3"/>
      <c r="C87" s="57"/>
      <c r="D87" s="23"/>
      <c r="E87" s="3"/>
      <c r="F87" s="5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22.5" customHeight="1">
      <c r="A88" s="3"/>
      <c r="B88" s="3"/>
      <c r="C88" s="57"/>
      <c r="D88" s="23"/>
      <c r="E88" s="3"/>
      <c r="F88" s="5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22.5" customHeight="1">
      <c r="A89" s="3"/>
      <c r="B89" s="3"/>
      <c r="C89" s="57"/>
      <c r="D89" s="23"/>
      <c r="E89" s="3"/>
      <c r="F89" s="5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22.5" customHeight="1">
      <c r="A90" s="3"/>
      <c r="B90" s="3"/>
      <c r="C90" s="57"/>
      <c r="D90" s="23"/>
      <c r="E90" s="3"/>
      <c r="F90" s="5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22.5" customHeight="1">
      <c r="A91" s="3"/>
      <c r="B91" s="3"/>
      <c r="C91" s="57"/>
      <c r="D91" s="23"/>
      <c r="E91" s="3"/>
      <c r="F91" s="5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22.5" customHeight="1">
      <c r="A92" s="3"/>
      <c r="B92" s="3"/>
      <c r="C92" s="57"/>
      <c r="D92" s="23"/>
      <c r="E92" s="3"/>
      <c r="F92" s="5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22.5" customHeight="1">
      <c r="A93" s="3"/>
      <c r="B93" s="3"/>
      <c r="C93" s="57"/>
      <c r="D93" s="23"/>
      <c r="E93" s="3"/>
      <c r="F93" s="5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22.5" customHeight="1">
      <c r="A94" s="3"/>
      <c r="B94" s="3"/>
      <c r="C94" s="57"/>
      <c r="D94" s="23"/>
      <c r="E94" s="3"/>
      <c r="F94" s="5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22.5" customHeight="1">
      <c r="A95" s="3"/>
      <c r="B95" s="3"/>
      <c r="C95" s="57"/>
      <c r="D95" s="23"/>
      <c r="E95" s="3"/>
      <c r="F95" s="5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22.5" customHeight="1">
      <c r="A96" s="3"/>
      <c r="B96" s="3"/>
      <c r="C96" s="57"/>
      <c r="D96" s="23"/>
      <c r="E96" s="3"/>
      <c r="F96" s="5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22.5" customHeight="1">
      <c r="A97" s="3"/>
      <c r="B97" s="3"/>
      <c r="C97" s="57"/>
      <c r="D97" s="23"/>
      <c r="E97" s="3"/>
      <c r="F97" s="5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22.5" customHeight="1">
      <c r="A98" s="3"/>
      <c r="B98" s="3"/>
      <c r="C98" s="57"/>
      <c r="D98" s="23"/>
      <c r="E98" s="3"/>
      <c r="F98" s="5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22.5" customHeight="1">
      <c r="A99" s="3"/>
      <c r="B99" s="3"/>
      <c r="C99" s="57"/>
      <c r="D99" s="23"/>
      <c r="E99" s="3"/>
      <c r="F99" s="5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22.5" customHeight="1">
      <c r="A100" s="3"/>
      <c r="B100" s="3"/>
      <c r="C100" s="57"/>
      <c r="D100" s="23"/>
      <c r="E100" s="3"/>
      <c r="F100" s="5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22.5" customHeight="1">
      <c r="A101" s="3"/>
      <c r="B101" s="3"/>
      <c r="C101" s="57"/>
      <c r="D101" s="23"/>
      <c r="E101" s="3"/>
      <c r="F101" s="5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22.5" customHeight="1">
      <c r="A102" s="3"/>
      <c r="B102" s="3"/>
      <c r="C102" s="57"/>
      <c r="D102" s="23"/>
      <c r="E102" s="3"/>
      <c r="F102" s="5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22.5" customHeight="1">
      <c r="A103" s="3"/>
      <c r="B103" s="3"/>
      <c r="C103" s="57"/>
      <c r="D103" s="23"/>
      <c r="E103" s="3"/>
      <c r="F103" s="5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22.5" customHeight="1">
      <c r="A104" s="3"/>
      <c r="B104" s="3"/>
      <c r="C104" s="57"/>
      <c r="D104" s="23"/>
      <c r="E104" s="3"/>
      <c r="F104" s="5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22.5" customHeight="1">
      <c r="A105" s="3"/>
      <c r="B105" s="3"/>
      <c r="C105" s="57"/>
      <c r="D105" s="23"/>
      <c r="E105" s="3"/>
      <c r="F105" s="5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22.5" customHeight="1">
      <c r="A106" s="3"/>
      <c r="B106" s="3"/>
      <c r="C106" s="57"/>
      <c r="D106" s="23"/>
      <c r="E106" s="3"/>
      <c r="F106" s="5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22.5" customHeight="1">
      <c r="A107" s="3"/>
      <c r="B107" s="3"/>
      <c r="C107" s="57"/>
      <c r="D107" s="23"/>
      <c r="E107" s="3"/>
      <c r="F107" s="5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22.5" customHeight="1">
      <c r="A108" s="3"/>
      <c r="B108" s="3"/>
      <c r="C108" s="57"/>
      <c r="D108" s="23"/>
      <c r="E108" s="3"/>
      <c r="F108" s="5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22.5" customHeight="1">
      <c r="A109" s="3"/>
      <c r="B109" s="3"/>
      <c r="C109" s="57"/>
      <c r="D109" s="23"/>
      <c r="E109" s="3"/>
      <c r="F109" s="5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22.5" customHeight="1">
      <c r="A110" s="3"/>
      <c r="B110" s="3"/>
      <c r="C110" s="57"/>
      <c r="D110" s="23"/>
      <c r="E110" s="3"/>
      <c r="F110" s="5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22.5" customHeight="1">
      <c r="A111" s="3"/>
      <c r="B111" s="3"/>
      <c r="C111" s="57"/>
      <c r="D111" s="23"/>
      <c r="E111" s="3"/>
      <c r="F111" s="5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22.5" customHeight="1">
      <c r="A112" s="3"/>
      <c r="B112" s="3"/>
      <c r="C112" s="57"/>
      <c r="D112" s="23"/>
      <c r="E112" s="3"/>
      <c r="F112" s="5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22.5" customHeight="1">
      <c r="A113" s="3"/>
      <c r="B113" s="3"/>
      <c r="C113" s="57"/>
      <c r="D113" s="23"/>
      <c r="E113" s="3"/>
      <c r="F113" s="5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22.5" customHeight="1">
      <c r="A114" s="3"/>
      <c r="B114" s="3"/>
      <c r="C114" s="57"/>
      <c r="D114" s="23"/>
      <c r="E114" s="3"/>
      <c r="F114" s="5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22.5" customHeight="1">
      <c r="A115" s="3"/>
      <c r="B115" s="3"/>
      <c r="C115" s="57"/>
      <c r="D115" s="23"/>
      <c r="E115" s="3"/>
      <c r="F115" s="5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22.5" customHeight="1">
      <c r="A116" s="3"/>
      <c r="B116" s="3"/>
      <c r="C116" s="57"/>
      <c r="D116" s="23"/>
      <c r="E116" s="3"/>
      <c r="F116" s="5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22.5" customHeight="1">
      <c r="A117" s="3"/>
      <c r="B117" s="3"/>
      <c r="C117" s="57"/>
      <c r="D117" s="23"/>
      <c r="E117" s="3"/>
      <c r="F117" s="5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22.5" customHeight="1">
      <c r="A118" s="3"/>
      <c r="B118" s="3"/>
      <c r="C118" s="57"/>
      <c r="D118" s="23"/>
      <c r="E118" s="3"/>
      <c r="F118" s="5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22.5" customHeight="1">
      <c r="A119" s="3"/>
      <c r="B119" s="3"/>
      <c r="C119" s="57"/>
      <c r="D119" s="23"/>
      <c r="E119" s="3"/>
      <c r="F119" s="5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22.5" customHeight="1">
      <c r="A120" s="3"/>
      <c r="B120" s="3"/>
      <c r="C120" s="57"/>
      <c r="D120" s="23"/>
      <c r="E120" s="3"/>
      <c r="F120" s="5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22.5" customHeight="1">
      <c r="A121" s="3"/>
      <c r="B121" s="3"/>
      <c r="C121" s="57"/>
      <c r="D121" s="23"/>
      <c r="E121" s="3"/>
      <c r="F121" s="5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22.5" customHeight="1">
      <c r="A122" s="3"/>
      <c r="B122" s="3"/>
      <c r="C122" s="57"/>
      <c r="D122" s="23"/>
      <c r="E122" s="3"/>
      <c r="F122" s="5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22.5" customHeight="1">
      <c r="A123" s="3"/>
      <c r="B123" s="3"/>
      <c r="C123" s="57"/>
      <c r="D123" s="23"/>
      <c r="E123" s="3"/>
      <c r="F123" s="5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22.5" customHeight="1">
      <c r="A124" s="3"/>
      <c r="B124" s="3"/>
      <c r="C124" s="57"/>
      <c r="D124" s="23"/>
      <c r="E124" s="3"/>
      <c r="F124" s="5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22.5" customHeight="1">
      <c r="A125" s="3"/>
      <c r="B125" s="3"/>
      <c r="C125" s="57"/>
      <c r="D125" s="23"/>
      <c r="E125" s="3"/>
      <c r="F125" s="5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22.5" customHeight="1">
      <c r="A126" s="3"/>
      <c r="B126" s="3"/>
      <c r="C126" s="57"/>
      <c r="D126" s="23"/>
      <c r="E126" s="3"/>
      <c r="F126" s="5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22.5" customHeight="1">
      <c r="A127" s="3"/>
      <c r="B127" s="3"/>
      <c r="C127" s="57"/>
      <c r="D127" s="23"/>
      <c r="E127" s="3"/>
      <c r="F127" s="5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22.5" customHeight="1">
      <c r="A128" s="3"/>
      <c r="B128" s="3"/>
      <c r="C128" s="57"/>
      <c r="D128" s="23"/>
      <c r="E128" s="3"/>
      <c r="F128" s="5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22.5" customHeight="1">
      <c r="A129" s="3"/>
      <c r="B129" s="3"/>
      <c r="C129" s="57"/>
      <c r="D129" s="23"/>
      <c r="E129" s="3"/>
      <c r="F129" s="5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22.5" customHeight="1">
      <c r="A130" s="3"/>
      <c r="B130" s="3"/>
      <c r="C130" s="57"/>
      <c r="D130" s="23"/>
      <c r="E130" s="3"/>
      <c r="F130" s="5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22.5" customHeight="1">
      <c r="A131" s="3"/>
      <c r="B131" s="3"/>
      <c r="C131" s="57"/>
      <c r="D131" s="23"/>
      <c r="E131" s="3"/>
      <c r="F131" s="5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22.5" customHeight="1">
      <c r="A132" s="3"/>
      <c r="B132" s="3"/>
      <c r="C132" s="57"/>
      <c r="D132" s="23"/>
      <c r="E132" s="3"/>
      <c r="F132" s="5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22.5" customHeight="1">
      <c r="A133" s="3"/>
      <c r="B133" s="3"/>
      <c r="C133" s="57"/>
      <c r="D133" s="23"/>
      <c r="E133" s="3"/>
      <c r="F133" s="5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22.5" customHeight="1">
      <c r="A134" s="3"/>
      <c r="B134" s="3"/>
      <c r="C134" s="57"/>
      <c r="D134" s="23"/>
      <c r="E134" s="3"/>
      <c r="F134" s="5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22.5" customHeight="1">
      <c r="A135" s="3"/>
      <c r="B135" s="3"/>
      <c r="C135" s="57"/>
      <c r="D135" s="23"/>
      <c r="E135" s="3"/>
      <c r="F135" s="5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22.5" customHeight="1">
      <c r="A136" s="3"/>
      <c r="B136" s="3"/>
      <c r="C136" s="57"/>
      <c r="D136" s="23"/>
      <c r="E136" s="3"/>
      <c r="F136" s="5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22.5" customHeight="1">
      <c r="A137" s="3"/>
      <c r="B137" s="3"/>
      <c r="C137" s="57"/>
      <c r="D137" s="23"/>
      <c r="E137" s="3"/>
      <c r="F137" s="5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22.5" customHeight="1">
      <c r="A138" s="3"/>
      <c r="B138" s="3"/>
      <c r="C138" s="57"/>
      <c r="D138" s="23"/>
      <c r="E138" s="3"/>
      <c r="F138" s="5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22.5" customHeight="1">
      <c r="A139" s="3"/>
      <c r="B139" s="3"/>
      <c r="C139" s="57"/>
      <c r="D139" s="23"/>
      <c r="E139" s="3"/>
      <c r="F139" s="5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22.5" customHeight="1">
      <c r="A140" s="3"/>
      <c r="B140" s="3"/>
      <c r="C140" s="57"/>
      <c r="D140" s="23"/>
      <c r="E140" s="3"/>
      <c r="F140" s="5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22.5" customHeight="1">
      <c r="A141" s="3"/>
      <c r="B141" s="3"/>
      <c r="C141" s="57"/>
      <c r="D141" s="23"/>
      <c r="E141" s="3"/>
      <c r="F141" s="5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22.5" customHeight="1">
      <c r="A142" s="3"/>
      <c r="B142" s="3"/>
      <c r="C142" s="57"/>
      <c r="D142" s="23"/>
      <c r="E142" s="3"/>
      <c r="F142" s="5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22.5" customHeight="1">
      <c r="A143" s="3"/>
      <c r="B143" s="3"/>
      <c r="C143" s="57"/>
      <c r="D143" s="23"/>
      <c r="E143" s="3"/>
      <c r="F143" s="5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22.5" customHeight="1">
      <c r="A144" s="3"/>
      <c r="B144" s="3"/>
      <c r="C144" s="57"/>
      <c r="D144" s="23"/>
      <c r="E144" s="3"/>
      <c r="F144" s="5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22.5" customHeight="1">
      <c r="A145" s="3"/>
      <c r="B145" s="3"/>
      <c r="C145" s="57"/>
      <c r="D145" s="23"/>
      <c r="E145" s="3"/>
      <c r="F145" s="5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22.5" customHeight="1">
      <c r="A146" s="3"/>
      <c r="B146" s="3"/>
      <c r="C146" s="57"/>
      <c r="D146" s="23"/>
      <c r="E146" s="3"/>
      <c r="F146" s="5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22.5" customHeight="1">
      <c r="A147" s="3"/>
      <c r="B147" s="3"/>
      <c r="C147" s="57"/>
      <c r="D147" s="23"/>
      <c r="E147" s="3"/>
      <c r="F147" s="5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22.5" customHeight="1">
      <c r="A148" s="3"/>
      <c r="B148" s="3"/>
      <c r="C148" s="57"/>
      <c r="D148" s="23"/>
      <c r="E148" s="3"/>
      <c r="F148" s="5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22.5" customHeight="1">
      <c r="A149" s="3"/>
      <c r="B149" s="3"/>
      <c r="C149" s="57"/>
      <c r="D149" s="23"/>
      <c r="E149" s="3"/>
      <c r="F149" s="5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22.5" customHeight="1">
      <c r="A150" s="3"/>
      <c r="B150" s="3"/>
      <c r="C150" s="57"/>
      <c r="D150" s="23"/>
      <c r="E150" s="3"/>
      <c r="F150" s="5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22.5" customHeight="1">
      <c r="A151" s="3"/>
      <c r="B151" s="3"/>
      <c r="C151" s="57"/>
      <c r="D151" s="23"/>
      <c r="E151" s="3"/>
      <c r="F151" s="5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22.5" customHeight="1">
      <c r="A152" s="3"/>
      <c r="B152" s="3"/>
      <c r="C152" s="57"/>
      <c r="D152" s="23"/>
      <c r="E152" s="3"/>
      <c r="F152" s="5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22.5" customHeight="1">
      <c r="A153" s="3"/>
      <c r="B153" s="3"/>
      <c r="C153" s="57"/>
      <c r="D153" s="23"/>
      <c r="E153" s="3"/>
      <c r="F153" s="5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22.5" customHeight="1">
      <c r="A154" s="3"/>
      <c r="B154" s="3"/>
      <c r="C154" s="57"/>
      <c r="D154" s="23"/>
      <c r="E154" s="3"/>
      <c r="F154" s="5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22.5" customHeight="1">
      <c r="A155" s="3"/>
      <c r="B155" s="3"/>
      <c r="C155" s="57"/>
      <c r="D155" s="23"/>
      <c r="E155" s="3"/>
      <c r="F155" s="5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22.5" customHeight="1">
      <c r="A156" s="3"/>
      <c r="B156" s="3"/>
      <c r="C156" s="57"/>
      <c r="D156" s="23"/>
      <c r="E156" s="3"/>
      <c r="F156" s="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22.5" customHeight="1">
      <c r="A157" s="3"/>
      <c r="B157" s="3"/>
      <c r="C157" s="57"/>
      <c r="D157" s="23"/>
      <c r="E157" s="3"/>
      <c r="F157" s="5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22.5" customHeight="1">
      <c r="A158" s="3"/>
      <c r="B158" s="3"/>
      <c r="C158" s="57"/>
      <c r="D158" s="23"/>
      <c r="E158" s="3"/>
      <c r="F158" s="5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22.5" customHeight="1">
      <c r="A159" s="3"/>
      <c r="B159" s="3"/>
      <c r="C159" s="57"/>
      <c r="D159" s="23"/>
      <c r="E159" s="3"/>
      <c r="F159" s="5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22.5" customHeight="1">
      <c r="A160" s="3"/>
      <c r="B160" s="3"/>
      <c r="C160" s="57"/>
      <c r="D160" s="23"/>
      <c r="E160" s="3"/>
      <c r="F160" s="5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22.5" customHeight="1">
      <c r="A161" s="3"/>
      <c r="B161" s="3"/>
      <c r="C161" s="57"/>
      <c r="D161" s="23"/>
      <c r="E161" s="3"/>
      <c r="F161" s="5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22.5" customHeight="1">
      <c r="A162" s="3"/>
      <c r="B162" s="3"/>
      <c r="C162" s="57"/>
      <c r="D162" s="23"/>
      <c r="E162" s="3"/>
      <c r="F162" s="5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22.5" customHeight="1">
      <c r="A163" s="3"/>
      <c r="B163" s="3"/>
      <c r="C163" s="57"/>
      <c r="D163" s="23"/>
      <c r="E163" s="3"/>
      <c r="F163" s="5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22.5" customHeight="1">
      <c r="A164" s="3"/>
      <c r="B164" s="3"/>
      <c r="C164" s="57"/>
      <c r="D164" s="23"/>
      <c r="E164" s="3"/>
      <c r="F164" s="5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22.5" customHeight="1">
      <c r="A165" s="3"/>
      <c r="B165" s="3"/>
      <c r="C165" s="57"/>
      <c r="D165" s="23"/>
      <c r="E165" s="3"/>
      <c r="F165" s="5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22.5" customHeight="1">
      <c r="A166" s="3"/>
      <c r="B166" s="3"/>
      <c r="C166" s="57"/>
      <c r="D166" s="23"/>
      <c r="E166" s="3"/>
      <c r="F166" s="5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22.5" customHeight="1">
      <c r="A167" s="3"/>
      <c r="B167" s="3"/>
      <c r="C167" s="57"/>
      <c r="D167" s="23"/>
      <c r="E167" s="3"/>
      <c r="F167" s="5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22.5" customHeight="1">
      <c r="A168" s="3"/>
      <c r="B168" s="3"/>
      <c r="C168" s="57"/>
      <c r="D168" s="23"/>
      <c r="E168" s="3"/>
      <c r="F168" s="5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22.5" customHeight="1">
      <c r="A169" s="3"/>
      <c r="B169" s="3"/>
      <c r="C169" s="57"/>
      <c r="D169" s="23"/>
      <c r="E169" s="3"/>
      <c r="F169" s="5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22.5" customHeight="1">
      <c r="A170" s="3"/>
      <c r="B170" s="3"/>
      <c r="C170" s="57"/>
      <c r="D170" s="23"/>
      <c r="E170" s="3"/>
      <c r="F170" s="5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22.5" customHeight="1">
      <c r="A171" s="3"/>
      <c r="B171" s="3"/>
      <c r="C171" s="57"/>
      <c r="D171" s="23"/>
      <c r="E171" s="3"/>
      <c r="F171" s="5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22.5" customHeight="1">
      <c r="A172" s="3"/>
      <c r="B172" s="3"/>
      <c r="C172" s="57"/>
      <c r="D172" s="23"/>
      <c r="E172" s="3"/>
      <c r="F172" s="5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22.5" customHeight="1">
      <c r="A173" s="3"/>
      <c r="B173" s="3"/>
      <c r="C173" s="57"/>
      <c r="D173" s="23"/>
      <c r="E173" s="3"/>
      <c r="F173" s="5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22.5" customHeight="1">
      <c r="A174" s="3"/>
      <c r="B174" s="3"/>
      <c r="C174" s="57"/>
      <c r="D174" s="23"/>
      <c r="E174" s="3"/>
      <c r="F174" s="5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22.5" customHeight="1">
      <c r="A175" s="3"/>
      <c r="B175" s="3"/>
      <c r="C175" s="57"/>
      <c r="D175" s="23"/>
      <c r="E175" s="3"/>
      <c r="F175" s="5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22.5" customHeight="1">
      <c r="A176" s="3"/>
      <c r="B176" s="3"/>
      <c r="C176" s="57"/>
      <c r="D176" s="23"/>
      <c r="E176" s="3"/>
      <c r="F176" s="5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22.5" customHeight="1">
      <c r="A177" s="3"/>
      <c r="B177" s="3"/>
      <c r="C177" s="57"/>
      <c r="D177" s="23"/>
      <c r="E177" s="3"/>
      <c r="F177" s="5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22.5" customHeight="1">
      <c r="A178" s="3"/>
      <c r="B178" s="3"/>
      <c r="C178" s="57"/>
      <c r="D178" s="23"/>
      <c r="E178" s="3"/>
      <c r="F178" s="5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22.5" customHeight="1">
      <c r="A179" s="3"/>
      <c r="B179" s="3"/>
      <c r="C179" s="57"/>
      <c r="D179" s="23"/>
      <c r="E179" s="3"/>
      <c r="F179" s="5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22.5" customHeight="1">
      <c r="A180" s="3"/>
      <c r="B180" s="3"/>
      <c r="C180" s="57"/>
      <c r="D180" s="23"/>
      <c r="E180" s="3"/>
      <c r="F180" s="5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22.5" customHeight="1">
      <c r="A181" s="3"/>
      <c r="B181" s="3"/>
      <c r="C181" s="57"/>
      <c r="D181" s="23"/>
      <c r="E181" s="3"/>
      <c r="F181" s="5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22.5" customHeight="1">
      <c r="A182" s="3"/>
      <c r="B182" s="3"/>
      <c r="C182" s="57"/>
      <c r="D182" s="23"/>
      <c r="E182" s="3"/>
      <c r="F182" s="5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22.5" customHeight="1">
      <c r="A183" s="3"/>
      <c r="B183" s="3"/>
      <c r="C183" s="57"/>
      <c r="D183" s="23"/>
      <c r="E183" s="3"/>
      <c r="F183" s="5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22.5" customHeight="1">
      <c r="A184" s="3"/>
      <c r="B184" s="3"/>
      <c r="C184" s="57"/>
      <c r="D184" s="23"/>
      <c r="E184" s="3"/>
      <c r="F184" s="5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22.5" customHeight="1">
      <c r="A185" s="3"/>
      <c r="B185" s="3"/>
      <c r="C185" s="57"/>
      <c r="D185" s="23"/>
      <c r="E185" s="3"/>
      <c r="F185" s="5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22.5" customHeight="1">
      <c r="A186" s="3"/>
      <c r="B186" s="3"/>
      <c r="C186" s="57"/>
      <c r="D186" s="23"/>
      <c r="E186" s="3"/>
      <c r="F186" s="5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22.5" customHeight="1">
      <c r="A187" s="3"/>
      <c r="B187" s="3"/>
      <c r="C187" s="57"/>
      <c r="D187" s="23"/>
      <c r="E187" s="3"/>
      <c r="F187" s="5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22.5" customHeight="1">
      <c r="A188" s="3"/>
      <c r="B188" s="3"/>
      <c r="C188" s="57"/>
      <c r="D188" s="23"/>
      <c r="E188" s="3"/>
      <c r="F188" s="5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22.5" customHeight="1">
      <c r="A189" s="3"/>
      <c r="B189" s="3"/>
      <c r="C189" s="57"/>
      <c r="D189" s="23"/>
      <c r="E189" s="3"/>
      <c r="F189" s="5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22.5" customHeight="1">
      <c r="A190" s="3"/>
      <c r="B190" s="3"/>
      <c r="C190" s="57"/>
      <c r="D190" s="23"/>
      <c r="E190" s="3"/>
      <c r="F190" s="5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22.5" customHeight="1">
      <c r="A191" s="3"/>
      <c r="B191" s="3"/>
      <c r="C191" s="57"/>
      <c r="D191" s="23"/>
      <c r="E191" s="3"/>
      <c r="F191" s="5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22.5" customHeight="1">
      <c r="A192" s="3"/>
      <c r="B192" s="3"/>
      <c r="C192" s="57"/>
      <c r="D192" s="23"/>
      <c r="E192" s="3"/>
      <c r="F192" s="5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22.5" customHeight="1">
      <c r="A193" s="3"/>
      <c r="B193" s="3"/>
      <c r="C193" s="57"/>
      <c r="D193" s="23"/>
      <c r="E193" s="3"/>
      <c r="F193" s="5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22.5" customHeight="1">
      <c r="A194" s="3"/>
      <c r="B194" s="3"/>
      <c r="C194" s="57"/>
      <c r="D194" s="23"/>
      <c r="E194" s="3"/>
      <c r="F194" s="5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22.5" customHeight="1">
      <c r="A195" s="3"/>
      <c r="B195" s="3"/>
      <c r="C195" s="57"/>
      <c r="D195" s="23"/>
      <c r="E195" s="3"/>
      <c r="F195" s="5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22.5" customHeight="1">
      <c r="A196" s="3"/>
      <c r="B196" s="3"/>
      <c r="C196" s="57"/>
      <c r="D196" s="23"/>
      <c r="E196" s="3"/>
      <c r="F196" s="5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22.5" customHeight="1">
      <c r="A197" s="3"/>
      <c r="B197" s="3"/>
      <c r="C197" s="57"/>
      <c r="D197" s="23"/>
      <c r="E197" s="3"/>
      <c r="F197" s="5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22.5" customHeight="1">
      <c r="A198" s="3"/>
      <c r="B198" s="3"/>
      <c r="C198" s="57"/>
      <c r="D198" s="23"/>
      <c r="E198" s="3"/>
      <c r="F198" s="5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22.5" customHeight="1">
      <c r="A199" s="3"/>
      <c r="B199" s="3"/>
      <c r="C199" s="57"/>
      <c r="D199" s="23"/>
      <c r="E199" s="3"/>
      <c r="F199" s="5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22.5" customHeight="1">
      <c r="A200" s="3"/>
      <c r="B200" s="3"/>
      <c r="C200" s="57"/>
      <c r="D200" s="23"/>
      <c r="E200" s="3"/>
      <c r="F200" s="5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22.5" customHeight="1">
      <c r="A201" s="3"/>
      <c r="B201" s="3"/>
      <c r="C201" s="57"/>
      <c r="D201" s="23"/>
      <c r="E201" s="3"/>
      <c r="F201" s="5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22.5" customHeight="1">
      <c r="A202" s="3"/>
      <c r="B202" s="3"/>
      <c r="C202" s="57"/>
      <c r="D202" s="23"/>
      <c r="E202" s="3"/>
      <c r="F202" s="5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22.5" customHeight="1">
      <c r="A203" s="3"/>
      <c r="B203" s="3"/>
      <c r="C203" s="57"/>
      <c r="D203" s="23"/>
      <c r="E203" s="3"/>
      <c r="F203" s="5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22.5" customHeight="1">
      <c r="A204" s="3"/>
      <c r="B204" s="3"/>
      <c r="C204" s="57"/>
      <c r="D204" s="23"/>
      <c r="E204" s="3"/>
      <c r="F204" s="5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22.5" customHeight="1">
      <c r="A205" s="3"/>
      <c r="B205" s="3"/>
      <c r="C205" s="57"/>
      <c r="D205" s="23"/>
      <c r="E205" s="3"/>
      <c r="F205" s="5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22.5" customHeight="1">
      <c r="A206" s="3"/>
      <c r="B206" s="3"/>
      <c r="C206" s="57"/>
      <c r="D206" s="23"/>
      <c r="E206" s="3"/>
      <c r="F206" s="5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22.5" customHeight="1">
      <c r="A207" s="3"/>
      <c r="B207" s="3"/>
      <c r="C207" s="57"/>
      <c r="D207" s="23"/>
      <c r="E207" s="3"/>
      <c r="F207" s="5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22.5" customHeight="1">
      <c r="A208" s="3"/>
      <c r="B208" s="3"/>
      <c r="C208" s="57"/>
      <c r="D208" s="23"/>
      <c r="E208" s="3"/>
      <c r="F208" s="5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22.5" customHeight="1">
      <c r="A209" s="3"/>
      <c r="B209" s="3"/>
      <c r="C209" s="57"/>
      <c r="D209" s="23"/>
      <c r="E209" s="3"/>
      <c r="F209" s="5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22.5" customHeight="1">
      <c r="A210" s="3"/>
      <c r="B210" s="3"/>
      <c r="C210" s="57"/>
      <c r="D210" s="23"/>
      <c r="E210" s="3"/>
      <c r="F210" s="5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22.5" customHeight="1">
      <c r="A211" s="3"/>
      <c r="B211" s="3"/>
      <c r="C211" s="57"/>
      <c r="D211" s="23"/>
      <c r="E211" s="3"/>
      <c r="F211" s="5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22.5" customHeight="1">
      <c r="A212" s="3"/>
      <c r="B212" s="3"/>
      <c r="C212" s="57"/>
      <c r="D212" s="23"/>
      <c r="E212" s="3"/>
      <c r="F212" s="5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22.5" customHeight="1">
      <c r="A213" s="3"/>
      <c r="B213" s="3"/>
      <c r="C213" s="57"/>
      <c r="D213" s="23"/>
      <c r="E213" s="3"/>
      <c r="F213" s="5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22.5" customHeight="1">
      <c r="A214" s="3"/>
      <c r="B214" s="3"/>
      <c r="C214" s="57"/>
      <c r="D214" s="23"/>
      <c r="E214" s="3"/>
      <c r="F214" s="5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22.5" customHeight="1">
      <c r="A215" s="3"/>
      <c r="B215" s="3"/>
      <c r="C215" s="57"/>
      <c r="D215" s="23"/>
      <c r="E215" s="3"/>
      <c r="F215" s="5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22.5" customHeight="1">
      <c r="A216" s="3"/>
      <c r="B216" s="3"/>
      <c r="C216" s="57"/>
      <c r="D216" s="23"/>
      <c r="E216" s="3"/>
      <c r="F216" s="5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22.5" customHeight="1">
      <c r="A217" s="3"/>
      <c r="B217" s="3"/>
      <c r="C217" s="57"/>
      <c r="D217" s="23"/>
      <c r="E217" s="3"/>
      <c r="F217" s="5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22.5" customHeight="1">
      <c r="A218" s="3"/>
      <c r="B218" s="3"/>
      <c r="C218" s="57"/>
      <c r="D218" s="23"/>
      <c r="E218" s="3"/>
      <c r="F218" s="5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22.5" customHeight="1">
      <c r="A219" s="3"/>
      <c r="B219" s="3"/>
      <c r="C219" s="57"/>
      <c r="D219" s="23"/>
      <c r="E219" s="3"/>
      <c r="F219" s="5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22.5" customHeight="1">
      <c r="A220" s="3"/>
      <c r="B220" s="3"/>
      <c r="C220" s="57"/>
      <c r="D220" s="23"/>
      <c r="E220" s="3"/>
      <c r="F220" s="5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22.5" customHeight="1">
      <c r="A221" s="3"/>
      <c r="B221" s="3"/>
      <c r="C221" s="57"/>
      <c r="D221" s="23"/>
      <c r="E221" s="3"/>
      <c r="F221" s="5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22.5" customHeight="1">
      <c r="A222" s="3"/>
      <c r="B222" s="3"/>
      <c r="C222" s="57"/>
      <c r="D222" s="23"/>
      <c r="E222" s="3"/>
      <c r="F222" s="5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22.5" customHeight="1">
      <c r="A223" s="3"/>
      <c r="B223" s="3"/>
      <c r="C223" s="57"/>
      <c r="D223" s="23"/>
      <c r="E223" s="3"/>
      <c r="F223" s="5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D1"/>
    <mergeCell ref="F1:H1"/>
    <mergeCell ref="J1:K1"/>
    <mergeCell ref="M1:O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3" width="15.13"/>
    <col customWidth="1" min="4" max="4" width="18.75"/>
    <col customWidth="1" min="5" max="5" width="6.38"/>
    <col customWidth="1" min="6" max="9" width="17.0"/>
    <col customWidth="1" min="10" max="10" width="50.13"/>
    <col customWidth="1" min="11" max="11" width="17.0"/>
    <col customWidth="1" min="12" max="12" width="6.38"/>
    <col customWidth="1" min="13" max="13" width="50.13"/>
    <col customWidth="1" min="14" max="14" width="17.0"/>
    <col customWidth="1" min="15" max="15" width="8.38"/>
    <col customWidth="1" min="16" max="30" width="17.0"/>
  </cols>
  <sheetData>
    <row r="1" ht="30.0" customHeight="1">
      <c r="A1" s="3"/>
      <c r="B1" s="25" t="s">
        <v>16</v>
      </c>
      <c r="E1" s="3"/>
      <c r="F1" s="26" t="s">
        <v>17</v>
      </c>
      <c r="G1" s="28"/>
      <c r="H1" s="27"/>
      <c r="J1" s="26" t="s">
        <v>16</v>
      </c>
      <c r="K1" s="27"/>
      <c r="L1" s="3"/>
      <c r="M1" s="26" t="s">
        <v>17</v>
      </c>
      <c r="N1" s="28"/>
      <c r="O1" s="2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30.0" customHeight="1">
      <c r="A2" s="3"/>
      <c r="B2" s="32" t="s">
        <v>86</v>
      </c>
      <c r="C2" s="29" t="s">
        <v>18</v>
      </c>
      <c r="D2" s="30" t="s">
        <v>19</v>
      </c>
      <c r="E2" s="3"/>
      <c r="F2" s="32" t="s">
        <v>86</v>
      </c>
      <c r="G2" s="29" t="s">
        <v>18</v>
      </c>
      <c r="H2" s="30" t="s">
        <v>19</v>
      </c>
      <c r="I2" s="31"/>
      <c r="J2" s="32" t="s">
        <v>20</v>
      </c>
      <c r="K2" s="30" t="s">
        <v>19</v>
      </c>
      <c r="M2" s="4" t="s">
        <v>20</v>
      </c>
      <c r="N2" s="33" t="s">
        <v>19</v>
      </c>
      <c r="O2" s="33" t="s">
        <v>21</v>
      </c>
      <c r="P2" s="34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"/>
      <c r="AC2" s="3"/>
      <c r="AD2" s="3"/>
    </row>
    <row r="3" ht="22.5" customHeight="1">
      <c r="A3" s="3"/>
      <c r="B3" s="41"/>
      <c r="C3" s="36"/>
      <c r="D3" s="37"/>
      <c r="E3" s="3"/>
      <c r="F3" s="75"/>
      <c r="G3" s="36"/>
      <c r="H3" s="38"/>
      <c r="I3" s="31"/>
      <c r="J3" s="36"/>
      <c r="K3" s="37"/>
      <c r="M3" s="36"/>
      <c r="N3" s="37"/>
      <c r="O3" s="39" t="str">
        <f t="shared" ref="O3:O9" si="1">IFERROR(N3/(SUM($N$3:$N$9)),"-")</f>
        <v>-</v>
      </c>
      <c r="P3" s="34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"/>
      <c r="AC3" s="3"/>
      <c r="AD3" s="3"/>
    </row>
    <row r="4" ht="22.5" customHeight="1">
      <c r="A4" s="3"/>
      <c r="B4" s="41"/>
      <c r="C4" s="36"/>
      <c r="D4" s="37"/>
      <c r="E4" s="3"/>
      <c r="F4" s="40"/>
      <c r="G4" s="36"/>
      <c r="H4" s="38"/>
      <c r="J4" s="36"/>
      <c r="K4" s="37"/>
      <c r="M4" s="36"/>
      <c r="N4" s="37"/>
      <c r="O4" s="39" t="str">
        <f t="shared" si="1"/>
        <v>-</v>
      </c>
      <c r="P4" s="34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"/>
      <c r="AC4" s="3"/>
      <c r="AD4" s="3"/>
    </row>
    <row r="5" ht="22.5" customHeight="1">
      <c r="A5" s="3"/>
      <c r="B5" s="41"/>
      <c r="C5" s="36"/>
      <c r="D5" s="37"/>
      <c r="E5" s="3"/>
      <c r="F5" s="40"/>
      <c r="G5" s="36"/>
      <c r="H5" s="38"/>
      <c r="I5" s="31"/>
      <c r="J5" s="36"/>
      <c r="K5" s="37"/>
      <c r="M5" s="36"/>
      <c r="N5" s="37"/>
      <c r="O5" s="39" t="str">
        <f t="shared" si="1"/>
        <v>-</v>
      </c>
      <c r="P5" s="3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"/>
      <c r="AC5" s="3"/>
      <c r="AD5" s="3"/>
    </row>
    <row r="6" ht="22.5" customHeight="1">
      <c r="A6" s="3"/>
      <c r="B6" s="41"/>
      <c r="C6" s="36"/>
      <c r="D6" s="37"/>
      <c r="E6" s="3"/>
      <c r="F6" s="40"/>
      <c r="G6" s="36"/>
      <c r="H6" s="38"/>
      <c r="I6" s="31"/>
      <c r="J6" s="36"/>
      <c r="K6" s="37"/>
      <c r="M6" s="36"/>
      <c r="N6" s="37"/>
      <c r="O6" s="39" t="str">
        <f t="shared" si="1"/>
        <v>-</v>
      </c>
      <c r="P6" s="34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"/>
      <c r="AC6" s="3"/>
      <c r="AD6" s="3"/>
    </row>
    <row r="7" ht="22.5" customHeight="1">
      <c r="A7" s="3"/>
      <c r="B7" s="41"/>
      <c r="C7" s="36"/>
      <c r="D7" s="37"/>
      <c r="E7" s="3"/>
      <c r="F7" s="41"/>
      <c r="G7" s="36"/>
      <c r="H7" s="38"/>
      <c r="I7" s="31"/>
      <c r="J7" s="36"/>
      <c r="K7" s="37"/>
      <c r="M7" s="36"/>
      <c r="N7" s="37"/>
      <c r="O7" s="39" t="str">
        <f t="shared" si="1"/>
        <v>-</v>
      </c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"/>
      <c r="AC7" s="3"/>
      <c r="AD7" s="3"/>
    </row>
    <row r="8" ht="22.5" customHeight="1">
      <c r="A8" s="3"/>
      <c r="B8" s="41"/>
      <c r="C8" s="36"/>
      <c r="D8" s="37"/>
      <c r="E8" s="3"/>
      <c r="F8" s="40"/>
      <c r="G8" s="36"/>
      <c r="H8" s="38"/>
      <c r="I8" s="31"/>
      <c r="J8" s="36"/>
      <c r="K8" s="37"/>
      <c r="M8" s="36"/>
      <c r="N8" s="37"/>
      <c r="O8" s="39" t="str">
        <f t="shared" si="1"/>
        <v>-</v>
      </c>
      <c r="P8" s="34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"/>
      <c r="AC8" s="3"/>
      <c r="AD8" s="3"/>
    </row>
    <row r="9" ht="22.5" customHeight="1">
      <c r="A9" s="3"/>
      <c r="B9" s="41"/>
      <c r="C9" s="36"/>
      <c r="D9" s="37"/>
      <c r="E9" s="3"/>
      <c r="F9" s="36"/>
      <c r="G9" s="40"/>
      <c r="H9" s="37"/>
      <c r="I9" s="31"/>
      <c r="J9" s="36"/>
      <c r="K9" s="37"/>
      <c r="L9" s="3"/>
      <c r="M9" s="36"/>
      <c r="N9" s="37"/>
      <c r="O9" s="39" t="str">
        <f t="shared" si="1"/>
        <v>-</v>
      </c>
      <c r="P9" s="34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"/>
      <c r="AC9" s="3"/>
      <c r="AD9" s="3"/>
    </row>
    <row r="10" ht="22.5" customHeight="1">
      <c r="A10" s="3"/>
      <c r="B10" s="41"/>
      <c r="C10" s="36"/>
      <c r="D10" s="37"/>
      <c r="E10" s="3"/>
      <c r="F10" s="36"/>
      <c r="G10" s="41"/>
      <c r="H10" s="37"/>
      <c r="I10" s="31"/>
      <c r="J10" s="36"/>
      <c r="K10" s="37"/>
      <c r="L10" s="3"/>
      <c r="M10" s="36"/>
      <c r="N10" s="37"/>
      <c r="O10" s="8"/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"/>
      <c r="AC10" s="3"/>
      <c r="AD10" s="3"/>
    </row>
    <row r="11" ht="22.5" customHeight="1">
      <c r="A11" s="3"/>
      <c r="B11" s="41"/>
      <c r="C11" s="36"/>
      <c r="D11" s="37"/>
      <c r="E11" s="3"/>
      <c r="F11" s="36"/>
      <c r="G11" s="11"/>
      <c r="H11" s="37"/>
      <c r="I11" s="31"/>
      <c r="J11" s="36"/>
      <c r="K11" s="37"/>
      <c r="L11" s="3"/>
      <c r="M11" s="36"/>
      <c r="N11" s="37"/>
      <c r="O11" s="8"/>
      <c r="P11" s="34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"/>
      <c r="AC11" s="3"/>
      <c r="AD11" s="3"/>
    </row>
    <row r="12" ht="22.5" customHeight="1">
      <c r="A12" s="3"/>
      <c r="B12" s="41"/>
      <c r="C12" s="36"/>
      <c r="D12" s="37"/>
      <c r="E12" s="3"/>
      <c r="F12" s="36"/>
      <c r="G12" s="11"/>
      <c r="H12" s="37"/>
      <c r="I12" s="31"/>
      <c r="J12" s="36"/>
      <c r="K12" s="37"/>
      <c r="L12" s="3"/>
      <c r="M12" s="36"/>
      <c r="N12" s="37"/>
      <c r="O12" s="8"/>
      <c r="P12" s="34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"/>
      <c r="AC12" s="3"/>
      <c r="AD12" s="3"/>
    </row>
    <row r="13" ht="22.5" customHeight="1">
      <c r="A13" s="3"/>
      <c r="B13" s="41"/>
      <c r="C13" s="36"/>
      <c r="D13" s="37"/>
      <c r="E13" s="3"/>
      <c r="F13" s="36"/>
      <c r="G13" s="11"/>
      <c r="H13" s="37"/>
      <c r="I13" s="42"/>
      <c r="J13" s="36"/>
      <c r="K13" s="37"/>
      <c r="L13" s="3"/>
      <c r="M13" s="36"/>
      <c r="N13" s="37"/>
      <c r="O13" s="8"/>
      <c r="P13" s="34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"/>
      <c r="AC13" s="3"/>
      <c r="AD13" s="3"/>
    </row>
    <row r="14" ht="22.5" customHeight="1">
      <c r="A14" s="3"/>
      <c r="B14" s="41"/>
      <c r="C14" s="36"/>
      <c r="D14" s="37"/>
      <c r="E14" s="3"/>
      <c r="F14" s="36"/>
      <c r="G14" s="11"/>
      <c r="H14" s="37"/>
      <c r="I14" s="42"/>
      <c r="J14" s="36"/>
      <c r="K14" s="37"/>
      <c r="L14" s="3"/>
      <c r="M14" s="36"/>
      <c r="N14" s="37"/>
      <c r="O14" s="8"/>
      <c r="P14" s="34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"/>
      <c r="AC14" s="3"/>
      <c r="AD14" s="3"/>
    </row>
    <row r="15" ht="22.5" customHeight="1">
      <c r="A15" s="3"/>
      <c r="B15" s="41"/>
      <c r="C15" s="36"/>
      <c r="D15" s="37"/>
      <c r="E15" s="3"/>
      <c r="F15" s="36"/>
      <c r="G15" s="11"/>
      <c r="H15" s="37"/>
      <c r="I15" s="35"/>
      <c r="L15" s="3"/>
      <c r="M15" s="43"/>
      <c r="N15" s="43"/>
      <c r="O15" s="43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"/>
      <c r="AC15" s="3"/>
      <c r="AD15" s="3"/>
    </row>
    <row r="16" ht="22.5" customHeight="1">
      <c r="A16" s="3"/>
      <c r="B16" s="41"/>
      <c r="C16" s="36"/>
      <c r="D16" s="37"/>
      <c r="E16" s="3"/>
      <c r="F16" s="36"/>
      <c r="G16" s="11"/>
      <c r="H16" s="37"/>
      <c r="I16" s="35"/>
      <c r="J16" s="35"/>
      <c r="K16" s="35"/>
      <c r="L16" s="3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"/>
      <c r="AC16" s="3"/>
      <c r="AD16" s="3"/>
    </row>
    <row r="17" ht="22.5" customHeight="1">
      <c r="A17" s="3"/>
      <c r="B17" s="41"/>
      <c r="C17" s="36"/>
      <c r="D17" s="37"/>
      <c r="E17" s="3"/>
      <c r="F17" s="36"/>
      <c r="G17" s="11"/>
      <c r="H17" s="37"/>
      <c r="I17" s="35"/>
      <c r="J17" s="44" t="s">
        <v>20</v>
      </c>
      <c r="K17" s="45" t="s">
        <v>19</v>
      </c>
      <c r="L17" s="45" t="s">
        <v>21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"/>
      <c r="AC17" s="3"/>
      <c r="AD17" s="3"/>
    </row>
    <row r="18" ht="22.5" customHeight="1">
      <c r="A18" s="3"/>
      <c r="B18" s="41"/>
      <c r="C18" s="36"/>
      <c r="D18" s="37"/>
      <c r="E18" s="3"/>
      <c r="F18" s="36"/>
      <c r="G18" s="11"/>
      <c r="H18" s="37"/>
      <c r="I18" s="35"/>
      <c r="J18" s="36"/>
      <c r="K18" s="37"/>
      <c r="L18" s="39" t="str">
        <f t="shared" ref="L18:L23" si="2">IFERROR(K18/(SUM($K$18:$K$23)),"-")</f>
        <v>-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"/>
      <c r="AC18" s="3"/>
      <c r="AD18" s="3"/>
    </row>
    <row r="19" ht="22.5" customHeight="1">
      <c r="A19" s="3"/>
      <c r="B19" s="41"/>
      <c r="C19" s="36"/>
      <c r="D19" s="37"/>
      <c r="E19" s="3"/>
      <c r="F19" s="36"/>
      <c r="G19" s="11"/>
      <c r="H19" s="37"/>
      <c r="I19" s="46"/>
      <c r="J19" s="36"/>
      <c r="K19" s="37"/>
      <c r="L19" s="39" t="str">
        <f t="shared" si="2"/>
        <v>-</v>
      </c>
      <c r="M19" s="46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"/>
      <c r="AC19" s="3"/>
      <c r="AD19" s="3"/>
    </row>
    <row r="20" ht="22.5" customHeight="1">
      <c r="A20" s="3"/>
      <c r="B20" s="41"/>
      <c r="C20" s="36"/>
      <c r="D20" s="37"/>
      <c r="E20" s="3"/>
      <c r="F20" s="36"/>
      <c r="G20" s="11"/>
      <c r="H20" s="37"/>
      <c r="I20" s="35"/>
      <c r="J20" s="36"/>
      <c r="K20" s="37"/>
      <c r="L20" s="39" t="str">
        <f t="shared" si="2"/>
        <v>-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"/>
      <c r="AC20" s="3"/>
      <c r="AD20" s="3"/>
    </row>
    <row r="21" ht="22.5" customHeight="1">
      <c r="A21" s="3"/>
      <c r="B21" s="41"/>
      <c r="C21" s="36"/>
      <c r="D21" s="37"/>
      <c r="E21" s="3"/>
      <c r="F21" s="36"/>
      <c r="G21" s="11"/>
      <c r="H21" s="37"/>
      <c r="I21" s="35"/>
      <c r="J21" s="36"/>
      <c r="K21" s="37"/>
      <c r="L21" s="39" t="str">
        <f t="shared" si="2"/>
        <v>-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"/>
      <c r="AC21" s="3"/>
      <c r="AD21" s="3"/>
    </row>
    <row r="22" ht="22.5" customHeight="1">
      <c r="A22" s="3"/>
      <c r="B22" s="41"/>
      <c r="C22" s="36"/>
      <c r="D22" s="37"/>
      <c r="E22" s="3"/>
      <c r="F22" s="36"/>
      <c r="G22" s="11"/>
      <c r="H22" s="37"/>
      <c r="I22" s="35"/>
      <c r="J22" s="36"/>
      <c r="K22" s="37"/>
      <c r="L22" s="39" t="str">
        <f t="shared" si="2"/>
        <v>-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"/>
      <c r="AC22" s="3"/>
      <c r="AD22" s="3"/>
    </row>
    <row r="23" ht="22.5" customHeight="1">
      <c r="A23" s="3"/>
      <c r="B23" s="41"/>
      <c r="C23" s="36"/>
      <c r="D23" s="37"/>
      <c r="E23" s="3"/>
      <c r="F23" s="36"/>
      <c r="G23" s="11"/>
      <c r="H23" s="37"/>
      <c r="I23" s="3"/>
      <c r="J23" s="47"/>
      <c r="K23" s="48"/>
      <c r="L23" s="39" t="str">
        <f t="shared" si="2"/>
        <v>-</v>
      </c>
      <c r="M23" s="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"/>
      <c r="AC23" s="3"/>
      <c r="AD23" s="3"/>
    </row>
    <row r="24" ht="22.5" customHeight="1">
      <c r="A24" s="3"/>
      <c r="B24" s="41"/>
      <c r="C24" s="36"/>
      <c r="D24" s="37"/>
      <c r="E24" s="3"/>
      <c r="F24" s="36"/>
      <c r="G24" s="11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22.5" customHeight="1">
      <c r="A25" s="3"/>
      <c r="B25" s="41"/>
      <c r="C25" s="36"/>
      <c r="D25" s="37"/>
      <c r="E25" s="3"/>
      <c r="F25" s="36"/>
      <c r="G25" s="11"/>
      <c r="H25" s="37"/>
      <c r="I25" s="3"/>
      <c r="J25" s="49"/>
      <c r="K25" s="49"/>
      <c r="L25" s="49"/>
      <c r="M25" s="49"/>
      <c r="N25" s="49"/>
      <c r="O25" s="49"/>
      <c r="P25" s="49"/>
      <c r="Q25" s="49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22.5" customHeight="1">
      <c r="A26" s="3"/>
      <c r="B26" s="41"/>
      <c r="C26" s="36"/>
      <c r="D26" s="37"/>
      <c r="E26" s="3"/>
      <c r="F26" s="36"/>
      <c r="G26" s="11"/>
      <c r="H26" s="37"/>
      <c r="I26" s="3"/>
      <c r="J26" s="49"/>
      <c r="K26" s="49"/>
      <c r="L26" s="49"/>
      <c r="M26" s="49"/>
      <c r="N26" s="49"/>
      <c r="O26" s="49"/>
      <c r="P26" s="49"/>
      <c r="Q26" s="49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22.5" customHeight="1">
      <c r="A27" s="3"/>
      <c r="B27" s="41"/>
      <c r="C27" s="36"/>
      <c r="D27" s="37"/>
      <c r="E27" s="3"/>
      <c r="F27" s="36"/>
      <c r="G27" s="11"/>
      <c r="H27" s="37"/>
      <c r="I27" s="3"/>
      <c r="J27" s="49"/>
      <c r="K27" s="49"/>
      <c r="L27" s="49"/>
      <c r="M27" s="49"/>
      <c r="N27" s="49"/>
      <c r="O27" s="49"/>
      <c r="P27" s="49"/>
      <c r="Q27" s="4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22.5" customHeight="1">
      <c r="A28" s="3"/>
      <c r="B28" s="36"/>
      <c r="C28" s="41"/>
      <c r="D28" s="37"/>
      <c r="E28" s="3"/>
      <c r="F28" s="36"/>
      <c r="G28" s="11"/>
      <c r="H28" s="37"/>
      <c r="I28" s="3"/>
      <c r="J28" s="49"/>
      <c r="K28" s="49"/>
      <c r="L28" s="49"/>
      <c r="M28" s="49"/>
      <c r="N28" s="49"/>
      <c r="O28" s="49"/>
      <c r="P28" s="49"/>
      <c r="Q28" s="4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22.5" customHeight="1">
      <c r="A29" s="3"/>
      <c r="B29" s="76"/>
      <c r="C29" s="50"/>
      <c r="D29" s="51"/>
      <c r="E29" s="3"/>
      <c r="F29" s="36"/>
      <c r="G29" s="11"/>
      <c r="H29" s="37"/>
      <c r="I29" s="3"/>
      <c r="J29" s="49"/>
      <c r="K29" s="49"/>
      <c r="L29" s="49"/>
      <c r="M29" s="49"/>
      <c r="N29" s="49"/>
      <c r="O29" s="49"/>
      <c r="P29" s="49"/>
      <c r="Q29" s="4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22.5" customHeight="1">
      <c r="A30" s="3"/>
      <c r="B30" s="36"/>
      <c r="C30" s="41"/>
      <c r="D30" s="11"/>
      <c r="E30" s="3"/>
      <c r="F30" s="36"/>
      <c r="G30" s="8"/>
      <c r="H30" s="8"/>
      <c r="I30" s="3"/>
      <c r="J30" s="49"/>
      <c r="K30" s="49"/>
      <c r="L30" s="49"/>
      <c r="M30" s="49"/>
      <c r="N30" s="49"/>
      <c r="O30" s="49"/>
      <c r="P30" s="49"/>
      <c r="Q30" s="49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22.5" customHeight="1">
      <c r="A31" s="3"/>
      <c r="B31" s="36"/>
      <c r="C31" s="36"/>
      <c r="D31" s="11"/>
      <c r="E31" s="3"/>
      <c r="F31" s="36"/>
      <c r="G31" s="8"/>
      <c r="H31" s="8"/>
      <c r="I31" s="3"/>
      <c r="J31" s="49"/>
      <c r="K31" s="49"/>
      <c r="L31" s="49"/>
      <c r="M31" s="49"/>
      <c r="N31" s="49"/>
      <c r="O31" s="49"/>
      <c r="P31" s="49"/>
      <c r="Q31" s="49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22.5" customHeight="1">
      <c r="A32" s="3"/>
      <c r="B32" s="36"/>
      <c r="C32" s="36"/>
      <c r="D32" s="11"/>
      <c r="E32" s="52"/>
      <c r="F32" s="36"/>
      <c r="G32" s="8"/>
      <c r="H32" s="8"/>
      <c r="I32" s="3"/>
      <c r="J32" s="49"/>
      <c r="K32" s="49"/>
      <c r="L32" s="49"/>
      <c r="M32" s="49"/>
      <c r="N32" s="49"/>
      <c r="O32" s="49"/>
      <c r="P32" s="49"/>
      <c r="Q32" s="4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22.5" customHeight="1">
      <c r="A33" s="3"/>
      <c r="B33" s="36"/>
      <c r="C33" s="36"/>
      <c r="D33" s="11"/>
      <c r="E33" s="52"/>
      <c r="F33" s="36"/>
      <c r="G33" s="8"/>
      <c r="H33" s="8"/>
      <c r="I33" s="3"/>
      <c r="J33" s="49"/>
      <c r="K33" s="49"/>
      <c r="L33" s="49"/>
      <c r="M33" s="49"/>
      <c r="N33" s="49"/>
      <c r="O33" s="49"/>
      <c r="P33" s="49"/>
      <c r="Q33" s="4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22.5" customHeight="1">
      <c r="A34" s="3"/>
      <c r="B34" s="36"/>
      <c r="C34" s="36"/>
      <c r="D34" s="11"/>
      <c r="E34" s="52"/>
      <c r="F34" s="36"/>
      <c r="G34" s="8"/>
      <c r="H34" s="8"/>
      <c r="I34" s="3"/>
      <c r="J34" s="49"/>
      <c r="K34" s="49"/>
      <c r="L34" s="49"/>
      <c r="M34" s="49"/>
      <c r="N34" s="49"/>
      <c r="O34" s="49"/>
      <c r="P34" s="49"/>
      <c r="Q34" s="4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22.5" customHeight="1">
      <c r="A35" s="3"/>
      <c r="B35" s="53"/>
      <c r="C35" s="53"/>
      <c r="D35" s="54"/>
      <c r="E35" s="34"/>
      <c r="F35" s="77"/>
      <c r="G35" s="55"/>
      <c r="H35" s="55"/>
      <c r="I35" s="3"/>
      <c r="J35" s="49"/>
      <c r="K35" s="49"/>
      <c r="L35" s="49"/>
      <c r="M35" s="49"/>
      <c r="N35" s="49"/>
      <c r="O35" s="49"/>
      <c r="P35" s="49"/>
      <c r="Q35" s="4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22.5" customHeight="1">
      <c r="A36" s="3"/>
      <c r="B36" s="56"/>
      <c r="C36" s="56"/>
      <c r="D36" s="23"/>
      <c r="E36" s="34"/>
      <c r="F36" s="74"/>
      <c r="G36" s="35"/>
      <c r="H36" s="35"/>
      <c r="I36" s="3"/>
      <c r="J36" s="49"/>
      <c r="K36" s="49"/>
      <c r="L36" s="49"/>
      <c r="M36" s="49"/>
      <c r="N36" s="49"/>
      <c r="O36" s="49"/>
      <c r="P36" s="49"/>
      <c r="Q36" s="4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22.5" customHeight="1">
      <c r="A37" s="3"/>
      <c r="B37" s="56"/>
      <c r="C37" s="56"/>
      <c r="D37" s="23"/>
      <c r="E37" s="34"/>
      <c r="F37" s="74"/>
      <c r="G37" s="35"/>
      <c r="H37" s="35"/>
      <c r="I37" s="3"/>
      <c r="J37" s="49"/>
      <c r="K37" s="49"/>
      <c r="L37" s="49"/>
      <c r="M37" s="49"/>
      <c r="N37" s="49"/>
      <c r="O37" s="49"/>
      <c r="P37" s="49"/>
      <c r="Q37" s="4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22.5" customHeight="1">
      <c r="A38" s="3"/>
      <c r="B38" s="56"/>
      <c r="C38" s="56"/>
      <c r="D38" s="23"/>
      <c r="E38" s="34"/>
      <c r="F38" s="74"/>
      <c r="G38" s="35"/>
      <c r="H38" s="35"/>
      <c r="I38" s="3"/>
      <c r="J38" s="49"/>
      <c r="K38" s="49"/>
      <c r="L38" s="49"/>
      <c r="M38" s="49"/>
      <c r="N38" s="49"/>
      <c r="O38" s="49"/>
      <c r="P38" s="49"/>
      <c r="Q38" s="4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22.5" customHeight="1">
      <c r="A39" s="3"/>
      <c r="B39" s="56"/>
      <c r="C39" s="56"/>
      <c r="D39" s="23"/>
      <c r="E39" s="34"/>
      <c r="F39" s="74"/>
      <c r="G39" s="35"/>
      <c r="H39" s="35"/>
      <c r="I39" s="3"/>
      <c r="J39" s="49"/>
      <c r="K39" s="49"/>
      <c r="L39" s="49"/>
      <c r="M39" s="49"/>
      <c r="N39" s="49"/>
      <c r="O39" s="49"/>
      <c r="P39" s="49"/>
      <c r="Q39" s="49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22.5" customHeight="1">
      <c r="A40" s="3"/>
      <c r="B40" s="56"/>
      <c r="C40" s="56"/>
      <c r="D40" s="23"/>
      <c r="E40" s="34"/>
      <c r="F40" s="74"/>
      <c r="G40" s="35"/>
      <c r="H40" s="35"/>
      <c r="I40" s="3"/>
      <c r="J40" s="49"/>
      <c r="K40" s="49"/>
      <c r="L40" s="49"/>
      <c r="M40" s="49"/>
      <c r="N40" s="49"/>
      <c r="O40" s="49"/>
      <c r="P40" s="49"/>
      <c r="Q40" s="49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22.5" customHeight="1">
      <c r="A41" s="3"/>
      <c r="B41" s="56"/>
      <c r="C41" s="56"/>
      <c r="D41" s="23"/>
      <c r="E41" s="34"/>
      <c r="F41" s="74"/>
      <c r="G41" s="35"/>
      <c r="H41" s="3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22.5" customHeight="1">
      <c r="A42" s="3"/>
      <c r="B42" s="56"/>
      <c r="C42" s="56"/>
      <c r="D42" s="23"/>
      <c r="E42" s="34"/>
      <c r="F42" s="74"/>
      <c r="G42" s="35"/>
      <c r="H42" s="3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22.5" customHeight="1">
      <c r="A43" s="3"/>
      <c r="B43" s="56"/>
      <c r="C43" s="56"/>
      <c r="D43" s="23"/>
      <c r="E43" s="34"/>
      <c r="F43" s="74"/>
      <c r="G43" s="35"/>
      <c r="H43" s="3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22.5" customHeight="1">
      <c r="A44" s="3"/>
      <c r="B44" s="56"/>
      <c r="C44" s="56"/>
      <c r="D44" s="23"/>
      <c r="E44" s="34"/>
      <c r="F44" s="74"/>
      <c r="G44" s="35"/>
      <c r="H44" s="3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22.5" customHeight="1">
      <c r="A45" s="3"/>
      <c r="B45" s="3"/>
      <c r="C45" s="56"/>
      <c r="D45" s="23"/>
      <c r="E45" s="34"/>
      <c r="F45" s="74"/>
      <c r="G45" s="35"/>
      <c r="H45" s="3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22.5" customHeight="1">
      <c r="A46" s="3"/>
      <c r="B46" s="3"/>
      <c r="C46" s="56"/>
      <c r="D46" s="23"/>
      <c r="E46" s="34"/>
      <c r="F46" s="74"/>
      <c r="G46" s="35"/>
      <c r="H46" s="3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22.5" customHeight="1">
      <c r="A47" s="3"/>
      <c r="B47" s="3"/>
      <c r="C47" s="56"/>
      <c r="D47" s="23"/>
      <c r="E47" s="34"/>
      <c r="F47" s="74"/>
      <c r="G47" s="35"/>
      <c r="H47" s="3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22.5" customHeight="1">
      <c r="A48" s="3"/>
      <c r="B48" s="3"/>
      <c r="C48" s="56"/>
      <c r="D48" s="23"/>
      <c r="E48" s="34"/>
      <c r="F48" s="74"/>
      <c r="G48" s="35"/>
      <c r="H48" s="3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22.5" customHeight="1">
      <c r="A49" s="3"/>
      <c r="B49" s="3"/>
      <c r="C49" s="56"/>
      <c r="D49" s="23"/>
      <c r="E49" s="34"/>
      <c r="F49" s="74"/>
      <c r="G49" s="35"/>
      <c r="H49" s="3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22.5" customHeight="1">
      <c r="A50" s="3"/>
      <c r="B50" s="3"/>
      <c r="C50" s="56"/>
      <c r="D50" s="23"/>
      <c r="E50" s="34"/>
      <c r="F50" s="74"/>
      <c r="G50" s="35"/>
      <c r="H50" s="3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22.5" customHeight="1">
      <c r="A51" s="3"/>
      <c r="B51" s="3"/>
      <c r="C51" s="56"/>
      <c r="D51" s="23"/>
      <c r="E51" s="34"/>
      <c r="F51" s="74"/>
      <c r="G51" s="35"/>
      <c r="H51" s="3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22.5" customHeight="1">
      <c r="A52" s="3"/>
      <c r="B52" s="3"/>
      <c r="C52" s="56"/>
      <c r="D52" s="23"/>
      <c r="E52" s="34"/>
      <c r="F52" s="74"/>
      <c r="G52" s="35"/>
      <c r="H52" s="3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22.5" customHeight="1">
      <c r="A53" s="3"/>
      <c r="B53" s="3"/>
      <c r="C53" s="56"/>
      <c r="D53" s="23"/>
      <c r="E53" s="34"/>
      <c r="F53" s="74"/>
      <c r="G53" s="35"/>
      <c r="H53" s="3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22.5" customHeight="1">
      <c r="A54" s="3"/>
      <c r="B54" s="3"/>
      <c r="C54" s="56"/>
      <c r="D54" s="23"/>
      <c r="E54" s="3"/>
      <c r="F54" s="5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22.5" customHeight="1">
      <c r="A55" s="3"/>
      <c r="B55" s="3"/>
      <c r="C55" s="56"/>
      <c r="D55" s="23"/>
      <c r="E55" s="3"/>
      <c r="F55" s="5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22.5" customHeight="1">
      <c r="A56" s="3"/>
      <c r="B56" s="3"/>
      <c r="C56" s="56"/>
      <c r="D56" s="23"/>
      <c r="E56" s="3"/>
      <c r="F56" s="5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22.5" customHeight="1">
      <c r="A57" s="3"/>
      <c r="B57" s="3"/>
      <c r="C57" s="56"/>
      <c r="D57" s="23"/>
      <c r="E57" s="3"/>
      <c r="F57" s="5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22.5" customHeight="1">
      <c r="A58" s="3"/>
      <c r="B58" s="3"/>
      <c r="C58" s="57"/>
      <c r="D58" s="23"/>
      <c r="E58" s="3"/>
      <c r="F58" s="5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22.5" customHeight="1">
      <c r="A59" s="3"/>
      <c r="B59" s="3"/>
      <c r="C59" s="57"/>
      <c r="D59" s="23"/>
      <c r="E59" s="3"/>
      <c r="F59" s="5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22.5" customHeight="1">
      <c r="A60" s="3"/>
      <c r="B60" s="3"/>
      <c r="C60" s="57"/>
      <c r="D60" s="23"/>
      <c r="E60" s="3"/>
      <c r="F60" s="5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22.5" customHeight="1">
      <c r="A61" s="3"/>
      <c r="B61" s="3"/>
      <c r="C61" s="57"/>
      <c r="D61" s="23"/>
      <c r="E61" s="3"/>
      <c r="F61" s="5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22.5" customHeight="1">
      <c r="A62" s="3"/>
      <c r="B62" s="3"/>
      <c r="C62" s="57"/>
      <c r="D62" s="23"/>
      <c r="E62" s="3"/>
      <c r="F62" s="5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22.5" customHeight="1">
      <c r="A63" s="3"/>
      <c r="B63" s="3"/>
      <c r="C63" s="57"/>
      <c r="D63" s="23"/>
      <c r="E63" s="3"/>
      <c r="F63" s="5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22.5" customHeight="1">
      <c r="A64" s="3"/>
      <c r="B64" s="3"/>
      <c r="C64" s="57"/>
      <c r="D64" s="23"/>
      <c r="E64" s="3"/>
      <c r="F64" s="5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22.5" customHeight="1">
      <c r="A65" s="3"/>
      <c r="B65" s="3"/>
      <c r="C65" s="57"/>
      <c r="D65" s="23"/>
      <c r="E65" s="3"/>
      <c r="F65" s="5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22.5" customHeight="1">
      <c r="A66" s="3"/>
      <c r="B66" s="3"/>
      <c r="C66" s="57"/>
      <c r="D66" s="23"/>
      <c r="E66" s="3"/>
      <c r="F66" s="5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22.5" customHeight="1">
      <c r="A67" s="3"/>
      <c r="B67" s="3"/>
      <c r="C67" s="57"/>
      <c r="D67" s="23"/>
      <c r="E67" s="3"/>
      <c r="F67" s="5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22.5" customHeight="1">
      <c r="A68" s="3"/>
      <c r="B68" s="3"/>
      <c r="C68" s="57"/>
      <c r="D68" s="23"/>
      <c r="E68" s="3"/>
      <c r="F68" s="5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22.5" customHeight="1">
      <c r="A69" s="3"/>
      <c r="B69" s="3"/>
      <c r="C69" s="57"/>
      <c r="D69" s="23"/>
      <c r="E69" s="3"/>
      <c r="F69" s="5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22.5" customHeight="1">
      <c r="A70" s="3"/>
      <c r="B70" s="3"/>
      <c r="C70" s="57"/>
      <c r="D70" s="23"/>
      <c r="E70" s="3"/>
      <c r="F70" s="5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22.5" customHeight="1">
      <c r="A71" s="3"/>
      <c r="B71" s="3"/>
      <c r="C71" s="57"/>
      <c r="D71" s="23"/>
      <c r="E71" s="3"/>
      <c r="F71" s="5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22.5" customHeight="1">
      <c r="A72" s="3"/>
      <c r="B72" s="3"/>
      <c r="C72" s="57"/>
      <c r="D72" s="23"/>
      <c r="E72" s="3"/>
      <c r="F72" s="5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22.5" customHeight="1">
      <c r="A73" s="3"/>
      <c r="B73" s="3"/>
      <c r="C73" s="57"/>
      <c r="D73" s="23"/>
      <c r="E73" s="3"/>
      <c r="F73" s="5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22.5" customHeight="1">
      <c r="A74" s="3"/>
      <c r="B74" s="3"/>
      <c r="C74" s="57"/>
      <c r="D74" s="23"/>
      <c r="E74" s="3"/>
      <c r="F74" s="5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22.5" customHeight="1">
      <c r="A75" s="3"/>
      <c r="B75" s="3"/>
      <c r="C75" s="57"/>
      <c r="D75" s="23"/>
      <c r="E75" s="3"/>
      <c r="F75" s="5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22.5" customHeight="1">
      <c r="A76" s="3"/>
      <c r="B76" s="3"/>
      <c r="C76" s="57"/>
      <c r="D76" s="23"/>
      <c r="E76" s="3"/>
      <c r="F76" s="5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22.5" customHeight="1">
      <c r="A77" s="3"/>
      <c r="B77" s="3"/>
      <c r="C77" s="57"/>
      <c r="D77" s="23"/>
      <c r="E77" s="3"/>
      <c r="F77" s="5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22.5" customHeight="1">
      <c r="A78" s="3"/>
      <c r="B78" s="3"/>
      <c r="C78" s="57"/>
      <c r="D78" s="23"/>
      <c r="E78" s="3"/>
      <c r="F78" s="5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22.5" customHeight="1">
      <c r="A79" s="3"/>
      <c r="B79" s="3"/>
      <c r="C79" s="57"/>
      <c r="D79" s="23"/>
      <c r="E79" s="3"/>
      <c r="F79" s="5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22.5" customHeight="1">
      <c r="A80" s="3"/>
      <c r="B80" s="3"/>
      <c r="C80" s="57"/>
      <c r="D80" s="23"/>
      <c r="E80" s="3"/>
      <c r="F80" s="5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22.5" customHeight="1">
      <c r="A81" s="3"/>
      <c r="B81" s="3"/>
      <c r="C81" s="57"/>
      <c r="D81" s="23"/>
      <c r="E81" s="3"/>
      <c r="F81" s="5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22.5" customHeight="1">
      <c r="A82" s="3"/>
      <c r="B82" s="3"/>
      <c r="C82" s="57"/>
      <c r="D82" s="23"/>
      <c r="E82" s="3"/>
      <c r="F82" s="5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22.5" customHeight="1">
      <c r="A83" s="3"/>
      <c r="B83" s="3"/>
      <c r="C83" s="57"/>
      <c r="D83" s="23"/>
      <c r="E83" s="3"/>
      <c r="F83" s="5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22.5" customHeight="1">
      <c r="A84" s="3"/>
      <c r="B84" s="3"/>
      <c r="C84" s="57"/>
      <c r="D84" s="23"/>
      <c r="E84" s="3"/>
      <c r="F84" s="5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22.5" customHeight="1">
      <c r="A85" s="3"/>
      <c r="B85" s="3"/>
      <c r="C85" s="57"/>
      <c r="D85" s="23"/>
      <c r="E85" s="3"/>
      <c r="F85" s="5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22.5" customHeight="1">
      <c r="A86" s="3"/>
      <c r="B86" s="3"/>
      <c r="C86" s="57"/>
      <c r="D86" s="23"/>
      <c r="E86" s="3"/>
      <c r="F86" s="5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22.5" customHeight="1">
      <c r="A87" s="3"/>
      <c r="B87" s="3"/>
      <c r="C87" s="57"/>
      <c r="D87" s="23"/>
      <c r="E87" s="3"/>
      <c r="F87" s="5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22.5" customHeight="1">
      <c r="A88" s="3"/>
      <c r="B88" s="3"/>
      <c r="C88" s="57"/>
      <c r="D88" s="23"/>
      <c r="E88" s="3"/>
      <c r="F88" s="5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22.5" customHeight="1">
      <c r="A89" s="3"/>
      <c r="B89" s="3"/>
      <c r="C89" s="57"/>
      <c r="D89" s="23"/>
      <c r="E89" s="3"/>
      <c r="F89" s="5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22.5" customHeight="1">
      <c r="A90" s="3"/>
      <c r="B90" s="3"/>
      <c r="C90" s="57"/>
      <c r="D90" s="23"/>
      <c r="E90" s="3"/>
      <c r="F90" s="5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22.5" customHeight="1">
      <c r="A91" s="3"/>
      <c r="B91" s="3"/>
      <c r="C91" s="57"/>
      <c r="D91" s="23"/>
      <c r="E91" s="3"/>
      <c r="F91" s="5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22.5" customHeight="1">
      <c r="A92" s="3"/>
      <c r="B92" s="3"/>
      <c r="C92" s="57"/>
      <c r="D92" s="23"/>
      <c r="E92" s="3"/>
      <c r="F92" s="5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22.5" customHeight="1">
      <c r="A93" s="3"/>
      <c r="B93" s="3"/>
      <c r="C93" s="57"/>
      <c r="D93" s="23"/>
      <c r="E93" s="3"/>
      <c r="F93" s="5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22.5" customHeight="1">
      <c r="A94" s="3"/>
      <c r="B94" s="3"/>
      <c r="C94" s="57"/>
      <c r="D94" s="23"/>
      <c r="E94" s="3"/>
      <c r="F94" s="5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22.5" customHeight="1">
      <c r="A95" s="3"/>
      <c r="B95" s="3"/>
      <c r="C95" s="57"/>
      <c r="D95" s="23"/>
      <c r="E95" s="3"/>
      <c r="F95" s="5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22.5" customHeight="1">
      <c r="A96" s="3"/>
      <c r="B96" s="3"/>
      <c r="C96" s="57"/>
      <c r="D96" s="23"/>
      <c r="E96" s="3"/>
      <c r="F96" s="5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22.5" customHeight="1">
      <c r="A97" s="3"/>
      <c r="B97" s="3"/>
      <c r="C97" s="57"/>
      <c r="D97" s="23"/>
      <c r="E97" s="3"/>
      <c r="F97" s="5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22.5" customHeight="1">
      <c r="A98" s="3"/>
      <c r="B98" s="3"/>
      <c r="C98" s="57"/>
      <c r="D98" s="23"/>
      <c r="E98" s="3"/>
      <c r="F98" s="5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22.5" customHeight="1">
      <c r="A99" s="3"/>
      <c r="B99" s="3"/>
      <c r="C99" s="57"/>
      <c r="D99" s="23"/>
      <c r="E99" s="3"/>
      <c r="F99" s="5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22.5" customHeight="1">
      <c r="A100" s="3"/>
      <c r="B100" s="3"/>
      <c r="C100" s="57"/>
      <c r="D100" s="23"/>
      <c r="E100" s="3"/>
      <c r="F100" s="5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22.5" customHeight="1">
      <c r="A101" s="3"/>
      <c r="B101" s="3"/>
      <c r="C101" s="57"/>
      <c r="D101" s="23"/>
      <c r="E101" s="3"/>
      <c r="F101" s="5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22.5" customHeight="1">
      <c r="A102" s="3"/>
      <c r="B102" s="3"/>
      <c r="C102" s="57"/>
      <c r="D102" s="23"/>
      <c r="E102" s="3"/>
      <c r="F102" s="5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22.5" customHeight="1">
      <c r="A103" s="3"/>
      <c r="B103" s="3"/>
      <c r="C103" s="57"/>
      <c r="D103" s="23"/>
      <c r="E103" s="3"/>
      <c r="F103" s="5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22.5" customHeight="1">
      <c r="A104" s="3"/>
      <c r="B104" s="3"/>
      <c r="C104" s="57"/>
      <c r="D104" s="23"/>
      <c r="E104" s="3"/>
      <c r="F104" s="5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22.5" customHeight="1">
      <c r="A105" s="3"/>
      <c r="B105" s="3"/>
      <c r="C105" s="57"/>
      <c r="D105" s="23"/>
      <c r="E105" s="3"/>
      <c r="F105" s="5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22.5" customHeight="1">
      <c r="A106" s="3"/>
      <c r="B106" s="3"/>
      <c r="C106" s="57"/>
      <c r="D106" s="23"/>
      <c r="E106" s="3"/>
      <c r="F106" s="5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22.5" customHeight="1">
      <c r="A107" s="3"/>
      <c r="B107" s="3"/>
      <c r="C107" s="57"/>
      <c r="D107" s="23"/>
      <c r="E107" s="3"/>
      <c r="F107" s="5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22.5" customHeight="1">
      <c r="A108" s="3"/>
      <c r="B108" s="3"/>
      <c r="C108" s="57"/>
      <c r="D108" s="23"/>
      <c r="E108" s="3"/>
      <c r="F108" s="5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22.5" customHeight="1">
      <c r="A109" s="3"/>
      <c r="B109" s="3"/>
      <c r="C109" s="57"/>
      <c r="D109" s="23"/>
      <c r="E109" s="3"/>
      <c r="F109" s="5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22.5" customHeight="1">
      <c r="A110" s="3"/>
      <c r="B110" s="3"/>
      <c r="C110" s="57"/>
      <c r="D110" s="23"/>
      <c r="E110" s="3"/>
      <c r="F110" s="5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22.5" customHeight="1">
      <c r="A111" s="3"/>
      <c r="B111" s="3"/>
      <c r="C111" s="57"/>
      <c r="D111" s="23"/>
      <c r="E111" s="3"/>
      <c r="F111" s="5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22.5" customHeight="1">
      <c r="A112" s="3"/>
      <c r="B112" s="3"/>
      <c r="C112" s="57"/>
      <c r="D112" s="23"/>
      <c r="E112" s="3"/>
      <c r="F112" s="5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22.5" customHeight="1">
      <c r="A113" s="3"/>
      <c r="B113" s="3"/>
      <c r="C113" s="57"/>
      <c r="D113" s="23"/>
      <c r="E113" s="3"/>
      <c r="F113" s="5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22.5" customHeight="1">
      <c r="A114" s="3"/>
      <c r="B114" s="3"/>
      <c r="C114" s="57"/>
      <c r="D114" s="23"/>
      <c r="E114" s="3"/>
      <c r="F114" s="5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22.5" customHeight="1">
      <c r="A115" s="3"/>
      <c r="B115" s="3"/>
      <c r="C115" s="57"/>
      <c r="D115" s="23"/>
      <c r="E115" s="3"/>
      <c r="F115" s="5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22.5" customHeight="1">
      <c r="A116" s="3"/>
      <c r="B116" s="3"/>
      <c r="C116" s="57"/>
      <c r="D116" s="23"/>
      <c r="E116" s="3"/>
      <c r="F116" s="5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22.5" customHeight="1">
      <c r="A117" s="3"/>
      <c r="B117" s="3"/>
      <c r="C117" s="57"/>
      <c r="D117" s="23"/>
      <c r="E117" s="3"/>
      <c r="F117" s="5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22.5" customHeight="1">
      <c r="A118" s="3"/>
      <c r="B118" s="3"/>
      <c r="C118" s="57"/>
      <c r="D118" s="23"/>
      <c r="E118" s="3"/>
      <c r="F118" s="5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22.5" customHeight="1">
      <c r="A119" s="3"/>
      <c r="B119" s="3"/>
      <c r="C119" s="57"/>
      <c r="D119" s="23"/>
      <c r="E119" s="3"/>
      <c r="F119" s="5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22.5" customHeight="1">
      <c r="A120" s="3"/>
      <c r="B120" s="3"/>
      <c r="C120" s="57"/>
      <c r="D120" s="23"/>
      <c r="E120" s="3"/>
      <c r="F120" s="5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22.5" customHeight="1">
      <c r="A121" s="3"/>
      <c r="B121" s="3"/>
      <c r="C121" s="57"/>
      <c r="D121" s="23"/>
      <c r="E121" s="3"/>
      <c r="F121" s="5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22.5" customHeight="1">
      <c r="A122" s="3"/>
      <c r="B122" s="3"/>
      <c r="C122" s="57"/>
      <c r="D122" s="23"/>
      <c r="E122" s="3"/>
      <c r="F122" s="5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22.5" customHeight="1">
      <c r="A123" s="3"/>
      <c r="B123" s="3"/>
      <c r="C123" s="57"/>
      <c r="D123" s="23"/>
      <c r="E123" s="3"/>
      <c r="F123" s="5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22.5" customHeight="1">
      <c r="A124" s="3"/>
      <c r="B124" s="3"/>
      <c r="C124" s="57"/>
      <c r="D124" s="23"/>
      <c r="E124" s="3"/>
      <c r="F124" s="5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22.5" customHeight="1">
      <c r="A125" s="3"/>
      <c r="B125" s="3"/>
      <c r="C125" s="57"/>
      <c r="D125" s="23"/>
      <c r="E125" s="3"/>
      <c r="F125" s="5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22.5" customHeight="1">
      <c r="A126" s="3"/>
      <c r="B126" s="3"/>
      <c r="C126" s="57"/>
      <c r="D126" s="23"/>
      <c r="E126" s="3"/>
      <c r="F126" s="5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22.5" customHeight="1">
      <c r="A127" s="3"/>
      <c r="B127" s="3"/>
      <c r="C127" s="57"/>
      <c r="D127" s="23"/>
      <c r="E127" s="3"/>
      <c r="F127" s="5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22.5" customHeight="1">
      <c r="A128" s="3"/>
      <c r="B128" s="3"/>
      <c r="C128" s="57"/>
      <c r="D128" s="23"/>
      <c r="E128" s="3"/>
      <c r="F128" s="5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22.5" customHeight="1">
      <c r="A129" s="3"/>
      <c r="B129" s="3"/>
      <c r="C129" s="57"/>
      <c r="D129" s="23"/>
      <c r="E129" s="3"/>
      <c r="F129" s="5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22.5" customHeight="1">
      <c r="A130" s="3"/>
      <c r="B130" s="3"/>
      <c r="C130" s="57"/>
      <c r="D130" s="23"/>
      <c r="E130" s="3"/>
      <c r="F130" s="5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22.5" customHeight="1">
      <c r="A131" s="3"/>
      <c r="B131" s="3"/>
      <c r="C131" s="57"/>
      <c r="D131" s="23"/>
      <c r="E131" s="3"/>
      <c r="F131" s="5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22.5" customHeight="1">
      <c r="A132" s="3"/>
      <c r="B132" s="3"/>
      <c r="C132" s="57"/>
      <c r="D132" s="23"/>
      <c r="E132" s="3"/>
      <c r="F132" s="5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22.5" customHeight="1">
      <c r="A133" s="3"/>
      <c r="B133" s="3"/>
      <c r="C133" s="57"/>
      <c r="D133" s="23"/>
      <c r="E133" s="3"/>
      <c r="F133" s="5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22.5" customHeight="1">
      <c r="A134" s="3"/>
      <c r="B134" s="3"/>
      <c r="C134" s="57"/>
      <c r="D134" s="23"/>
      <c r="E134" s="3"/>
      <c r="F134" s="5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22.5" customHeight="1">
      <c r="A135" s="3"/>
      <c r="B135" s="3"/>
      <c r="C135" s="57"/>
      <c r="D135" s="23"/>
      <c r="E135" s="3"/>
      <c r="F135" s="5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22.5" customHeight="1">
      <c r="A136" s="3"/>
      <c r="B136" s="3"/>
      <c r="C136" s="57"/>
      <c r="D136" s="23"/>
      <c r="E136" s="3"/>
      <c r="F136" s="5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22.5" customHeight="1">
      <c r="A137" s="3"/>
      <c r="B137" s="3"/>
      <c r="C137" s="57"/>
      <c r="D137" s="23"/>
      <c r="E137" s="3"/>
      <c r="F137" s="5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22.5" customHeight="1">
      <c r="A138" s="3"/>
      <c r="B138" s="3"/>
      <c r="C138" s="57"/>
      <c r="D138" s="23"/>
      <c r="E138" s="3"/>
      <c r="F138" s="5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22.5" customHeight="1">
      <c r="A139" s="3"/>
      <c r="B139" s="3"/>
      <c r="C139" s="57"/>
      <c r="D139" s="23"/>
      <c r="E139" s="3"/>
      <c r="F139" s="5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22.5" customHeight="1">
      <c r="A140" s="3"/>
      <c r="B140" s="3"/>
      <c r="C140" s="57"/>
      <c r="D140" s="23"/>
      <c r="E140" s="3"/>
      <c r="F140" s="5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22.5" customHeight="1">
      <c r="A141" s="3"/>
      <c r="B141" s="3"/>
      <c r="C141" s="57"/>
      <c r="D141" s="23"/>
      <c r="E141" s="3"/>
      <c r="F141" s="5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22.5" customHeight="1">
      <c r="A142" s="3"/>
      <c r="B142" s="3"/>
      <c r="C142" s="57"/>
      <c r="D142" s="23"/>
      <c r="E142" s="3"/>
      <c r="F142" s="5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22.5" customHeight="1">
      <c r="A143" s="3"/>
      <c r="B143" s="3"/>
      <c r="C143" s="57"/>
      <c r="D143" s="23"/>
      <c r="E143" s="3"/>
      <c r="F143" s="5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22.5" customHeight="1">
      <c r="A144" s="3"/>
      <c r="B144" s="3"/>
      <c r="C144" s="57"/>
      <c r="D144" s="23"/>
      <c r="E144" s="3"/>
      <c r="F144" s="5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22.5" customHeight="1">
      <c r="A145" s="3"/>
      <c r="B145" s="3"/>
      <c r="C145" s="57"/>
      <c r="D145" s="23"/>
      <c r="E145" s="3"/>
      <c r="F145" s="5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22.5" customHeight="1">
      <c r="A146" s="3"/>
      <c r="B146" s="3"/>
      <c r="C146" s="57"/>
      <c r="D146" s="23"/>
      <c r="E146" s="3"/>
      <c r="F146" s="5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22.5" customHeight="1">
      <c r="A147" s="3"/>
      <c r="B147" s="3"/>
      <c r="C147" s="57"/>
      <c r="D147" s="23"/>
      <c r="E147" s="3"/>
      <c r="F147" s="5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22.5" customHeight="1">
      <c r="A148" s="3"/>
      <c r="B148" s="3"/>
      <c r="C148" s="57"/>
      <c r="D148" s="23"/>
      <c r="E148" s="3"/>
      <c r="F148" s="5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22.5" customHeight="1">
      <c r="A149" s="3"/>
      <c r="B149" s="3"/>
      <c r="C149" s="57"/>
      <c r="D149" s="23"/>
      <c r="E149" s="3"/>
      <c r="F149" s="5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22.5" customHeight="1">
      <c r="A150" s="3"/>
      <c r="B150" s="3"/>
      <c r="C150" s="57"/>
      <c r="D150" s="23"/>
      <c r="E150" s="3"/>
      <c r="F150" s="5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22.5" customHeight="1">
      <c r="A151" s="3"/>
      <c r="B151" s="3"/>
      <c r="C151" s="57"/>
      <c r="D151" s="23"/>
      <c r="E151" s="3"/>
      <c r="F151" s="5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22.5" customHeight="1">
      <c r="A152" s="3"/>
      <c r="B152" s="3"/>
      <c r="C152" s="57"/>
      <c r="D152" s="23"/>
      <c r="E152" s="3"/>
      <c r="F152" s="5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22.5" customHeight="1">
      <c r="A153" s="3"/>
      <c r="B153" s="3"/>
      <c r="C153" s="57"/>
      <c r="D153" s="23"/>
      <c r="E153" s="3"/>
      <c r="F153" s="5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22.5" customHeight="1">
      <c r="A154" s="3"/>
      <c r="B154" s="3"/>
      <c r="C154" s="57"/>
      <c r="D154" s="23"/>
      <c r="E154" s="3"/>
      <c r="F154" s="5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22.5" customHeight="1">
      <c r="A155" s="3"/>
      <c r="B155" s="3"/>
      <c r="C155" s="57"/>
      <c r="D155" s="23"/>
      <c r="E155" s="3"/>
      <c r="F155" s="5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22.5" customHeight="1">
      <c r="A156" s="3"/>
      <c r="B156" s="3"/>
      <c r="C156" s="57"/>
      <c r="D156" s="23"/>
      <c r="E156" s="3"/>
      <c r="F156" s="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22.5" customHeight="1">
      <c r="A157" s="3"/>
      <c r="B157" s="3"/>
      <c r="C157" s="57"/>
      <c r="D157" s="23"/>
      <c r="E157" s="3"/>
      <c r="F157" s="5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22.5" customHeight="1">
      <c r="A158" s="3"/>
      <c r="B158" s="3"/>
      <c r="C158" s="57"/>
      <c r="D158" s="23"/>
      <c r="E158" s="3"/>
      <c r="F158" s="5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22.5" customHeight="1">
      <c r="A159" s="3"/>
      <c r="B159" s="3"/>
      <c r="C159" s="57"/>
      <c r="D159" s="23"/>
      <c r="E159" s="3"/>
      <c r="F159" s="5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22.5" customHeight="1">
      <c r="A160" s="3"/>
      <c r="B160" s="3"/>
      <c r="C160" s="57"/>
      <c r="D160" s="23"/>
      <c r="E160" s="3"/>
      <c r="F160" s="5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22.5" customHeight="1">
      <c r="A161" s="3"/>
      <c r="B161" s="3"/>
      <c r="C161" s="57"/>
      <c r="D161" s="23"/>
      <c r="E161" s="3"/>
      <c r="F161" s="5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22.5" customHeight="1">
      <c r="A162" s="3"/>
      <c r="B162" s="3"/>
      <c r="C162" s="57"/>
      <c r="D162" s="23"/>
      <c r="E162" s="3"/>
      <c r="F162" s="5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22.5" customHeight="1">
      <c r="A163" s="3"/>
      <c r="B163" s="3"/>
      <c r="C163" s="57"/>
      <c r="D163" s="23"/>
      <c r="E163" s="3"/>
      <c r="F163" s="5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22.5" customHeight="1">
      <c r="A164" s="3"/>
      <c r="B164" s="3"/>
      <c r="C164" s="57"/>
      <c r="D164" s="23"/>
      <c r="E164" s="3"/>
      <c r="F164" s="5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22.5" customHeight="1">
      <c r="A165" s="3"/>
      <c r="B165" s="3"/>
      <c r="C165" s="57"/>
      <c r="D165" s="23"/>
      <c r="E165" s="3"/>
      <c r="F165" s="5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22.5" customHeight="1">
      <c r="A166" s="3"/>
      <c r="B166" s="3"/>
      <c r="C166" s="57"/>
      <c r="D166" s="23"/>
      <c r="E166" s="3"/>
      <c r="F166" s="5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22.5" customHeight="1">
      <c r="A167" s="3"/>
      <c r="B167" s="3"/>
      <c r="C167" s="57"/>
      <c r="D167" s="23"/>
      <c r="E167" s="3"/>
      <c r="F167" s="5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22.5" customHeight="1">
      <c r="A168" s="3"/>
      <c r="B168" s="3"/>
      <c r="C168" s="57"/>
      <c r="D168" s="23"/>
      <c r="E168" s="3"/>
      <c r="F168" s="5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22.5" customHeight="1">
      <c r="A169" s="3"/>
      <c r="B169" s="3"/>
      <c r="C169" s="57"/>
      <c r="D169" s="23"/>
      <c r="E169" s="3"/>
      <c r="F169" s="5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22.5" customHeight="1">
      <c r="A170" s="3"/>
      <c r="B170" s="3"/>
      <c r="C170" s="57"/>
      <c r="D170" s="23"/>
      <c r="E170" s="3"/>
      <c r="F170" s="5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22.5" customHeight="1">
      <c r="A171" s="3"/>
      <c r="B171" s="3"/>
      <c r="C171" s="57"/>
      <c r="D171" s="23"/>
      <c r="E171" s="3"/>
      <c r="F171" s="5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22.5" customHeight="1">
      <c r="A172" s="3"/>
      <c r="B172" s="3"/>
      <c r="C172" s="57"/>
      <c r="D172" s="23"/>
      <c r="E172" s="3"/>
      <c r="F172" s="5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22.5" customHeight="1">
      <c r="A173" s="3"/>
      <c r="B173" s="3"/>
      <c r="C173" s="57"/>
      <c r="D173" s="23"/>
      <c r="E173" s="3"/>
      <c r="F173" s="5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22.5" customHeight="1">
      <c r="A174" s="3"/>
      <c r="B174" s="3"/>
      <c r="C174" s="57"/>
      <c r="D174" s="23"/>
      <c r="E174" s="3"/>
      <c r="F174" s="5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22.5" customHeight="1">
      <c r="A175" s="3"/>
      <c r="B175" s="3"/>
      <c r="C175" s="57"/>
      <c r="D175" s="23"/>
      <c r="E175" s="3"/>
      <c r="F175" s="5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22.5" customHeight="1">
      <c r="A176" s="3"/>
      <c r="B176" s="3"/>
      <c r="C176" s="57"/>
      <c r="D176" s="23"/>
      <c r="E176" s="3"/>
      <c r="F176" s="5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22.5" customHeight="1">
      <c r="A177" s="3"/>
      <c r="B177" s="3"/>
      <c r="C177" s="57"/>
      <c r="D177" s="23"/>
      <c r="E177" s="3"/>
      <c r="F177" s="5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22.5" customHeight="1">
      <c r="A178" s="3"/>
      <c r="B178" s="3"/>
      <c r="C178" s="57"/>
      <c r="D178" s="23"/>
      <c r="E178" s="3"/>
      <c r="F178" s="5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22.5" customHeight="1">
      <c r="A179" s="3"/>
      <c r="B179" s="3"/>
      <c r="C179" s="57"/>
      <c r="D179" s="23"/>
      <c r="E179" s="3"/>
      <c r="F179" s="5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22.5" customHeight="1">
      <c r="A180" s="3"/>
      <c r="B180" s="3"/>
      <c r="C180" s="57"/>
      <c r="D180" s="23"/>
      <c r="E180" s="3"/>
      <c r="F180" s="5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22.5" customHeight="1">
      <c r="A181" s="3"/>
      <c r="B181" s="3"/>
      <c r="C181" s="57"/>
      <c r="D181" s="23"/>
      <c r="E181" s="3"/>
      <c r="F181" s="5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22.5" customHeight="1">
      <c r="A182" s="3"/>
      <c r="B182" s="3"/>
      <c r="C182" s="57"/>
      <c r="D182" s="23"/>
      <c r="E182" s="3"/>
      <c r="F182" s="5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22.5" customHeight="1">
      <c r="A183" s="3"/>
      <c r="B183" s="3"/>
      <c r="C183" s="57"/>
      <c r="D183" s="23"/>
      <c r="E183" s="3"/>
      <c r="F183" s="5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22.5" customHeight="1">
      <c r="A184" s="3"/>
      <c r="B184" s="3"/>
      <c r="C184" s="57"/>
      <c r="D184" s="23"/>
      <c r="E184" s="3"/>
      <c r="F184" s="5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22.5" customHeight="1">
      <c r="A185" s="3"/>
      <c r="B185" s="3"/>
      <c r="C185" s="57"/>
      <c r="D185" s="23"/>
      <c r="E185" s="3"/>
      <c r="F185" s="5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22.5" customHeight="1">
      <c r="A186" s="3"/>
      <c r="B186" s="3"/>
      <c r="C186" s="57"/>
      <c r="D186" s="23"/>
      <c r="E186" s="3"/>
      <c r="F186" s="5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22.5" customHeight="1">
      <c r="A187" s="3"/>
      <c r="B187" s="3"/>
      <c r="C187" s="57"/>
      <c r="D187" s="23"/>
      <c r="E187" s="3"/>
      <c r="F187" s="5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22.5" customHeight="1">
      <c r="A188" s="3"/>
      <c r="B188" s="3"/>
      <c r="C188" s="57"/>
      <c r="D188" s="23"/>
      <c r="E188" s="3"/>
      <c r="F188" s="5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22.5" customHeight="1">
      <c r="A189" s="3"/>
      <c r="B189" s="3"/>
      <c r="C189" s="57"/>
      <c r="D189" s="23"/>
      <c r="E189" s="3"/>
      <c r="F189" s="5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22.5" customHeight="1">
      <c r="A190" s="3"/>
      <c r="B190" s="3"/>
      <c r="C190" s="57"/>
      <c r="D190" s="23"/>
      <c r="E190" s="3"/>
      <c r="F190" s="5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22.5" customHeight="1">
      <c r="A191" s="3"/>
      <c r="B191" s="3"/>
      <c r="C191" s="57"/>
      <c r="D191" s="23"/>
      <c r="E191" s="3"/>
      <c r="F191" s="5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22.5" customHeight="1">
      <c r="A192" s="3"/>
      <c r="B192" s="3"/>
      <c r="C192" s="57"/>
      <c r="D192" s="23"/>
      <c r="E192" s="3"/>
      <c r="F192" s="5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22.5" customHeight="1">
      <c r="A193" s="3"/>
      <c r="B193" s="3"/>
      <c r="C193" s="57"/>
      <c r="D193" s="23"/>
      <c r="E193" s="3"/>
      <c r="F193" s="5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22.5" customHeight="1">
      <c r="A194" s="3"/>
      <c r="B194" s="3"/>
      <c r="C194" s="57"/>
      <c r="D194" s="23"/>
      <c r="E194" s="3"/>
      <c r="F194" s="5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22.5" customHeight="1">
      <c r="A195" s="3"/>
      <c r="B195" s="3"/>
      <c r="C195" s="57"/>
      <c r="D195" s="23"/>
      <c r="E195" s="3"/>
      <c r="F195" s="5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22.5" customHeight="1">
      <c r="A196" s="3"/>
      <c r="B196" s="3"/>
      <c r="C196" s="57"/>
      <c r="D196" s="23"/>
      <c r="E196" s="3"/>
      <c r="F196" s="5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22.5" customHeight="1">
      <c r="A197" s="3"/>
      <c r="B197" s="3"/>
      <c r="C197" s="57"/>
      <c r="D197" s="23"/>
      <c r="E197" s="3"/>
      <c r="F197" s="5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22.5" customHeight="1">
      <c r="A198" s="3"/>
      <c r="B198" s="3"/>
      <c r="C198" s="57"/>
      <c r="D198" s="23"/>
      <c r="E198" s="3"/>
      <c r="F198" s="5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22.5" customHeight="1">
      <c r="A199" s="3"/>
      <c r="B199" s="3"/>
      <c r="C199" s="57"/>
      <c r="D199" s="23"/>
      <c r="E199" s="3"/>
      <c r="F199" s="5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22.5" customHeight="1">
      <c r="A200" s="3"/>
      <c r="B200" s="3"/>
      <c r="C200" s="57"/>
      <c r="D200" s="23"/>
      <c r="E200" s="3"/>
      <c r="F200" s="5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22.5" customHeight="1">
      <c r="A201" s="3"/>
      <c r="B201" s="3"/>
      <c r="C201" s="57"/>
      <c r="D201" s="23"/>
      <c r="E201" s="3"/>
      <c r="F201" s="5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22.5" customHeight="1">
      <c r="A202" s="3"/>
      <c r="B202" s="3"/>
      <c r="C202" s="57"/>
      <c r="D202" s="23"/>
      <c r="E202" s="3"/>
      <c r="F202" s="5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22.5" customHeight="1">
      <c r="A203" s="3"/>
      <c r="B203" s="3"/>
      <c r="C203" s="57"/>
      <c r="D203" s="23"/>
      <c r="E203" s="3"/>
      <c r="F203" s="5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22.5" customHeight="1">
      <c r="A204" s="3"/>
      <c r="B204" s="3"/>
      <c r="C204" s="57"/>
      <c r="D204" s="23"/>
      <c r="E204" s="3"/>
      <c r="F204" s="5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22.5" customHeight="1">
      <c r="A205" s="3"/>
      <c r="B205" s="3"/>
      <c r="C205" s="57"/>
      <c r="D205" s="23"/>
      <c r="E205" s="3"/>
      <c r="F205" s="5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22.5" customHeight="1">
      <c r="A206" s="3"/>
      <c r="B206" s="3"/>
      <c r="C206" s="57"/>
      <c r="D206" s="23"/>
      <c r="E206" s="3"/>
      <c r="F206" s="5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22.5" customHeight="1">
      <c r="A207" s="3"/>
      <c r="B207" s="3"/>
      <c r="C207" s="57"/>
      <c r="D207" s="23"/>
      <c r="E207" s="3"/>
      <c r="F207" s="5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22.5" customHeight="1">
      <c r="A208" s="3"/>
      <c r="B208" s="3"/>
      <c r="C208" s="57"/>
      <c r="D208" s="23"/>
      <c r="E208" s="3"/>
      <c r="F208" s="5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22.5" customHeight="1">
      <c r="A209" s="3"/>
      <c r="B209" s="3"/>
      <c r="C209" s="57"/>
      <c r="D209" s="23"/>
      <c r="E209" s="3"/>
      <c r="F209" s="5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22.5" customHeight="1">
      <c r="A210" s="3"/>
      <c r="B210" s="3"/>
      <c r="C210" s="57"/>
      <c r="D210" s="23"/>
      <c r="E210" s="3"/>
      <c r="F210" s="5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22.5" customHeight="1">
      <c r="A211" s="3"/>
      <c r="B211" s="3"/>
      <c r="C211" s="57"/>
      <c r="D211" s="23"/>
      <c r="E211" s="3"/>
      <c r="F211" s="5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22.5" customHeight="1">
      <c r="A212" s="3"/>
      <c r="B212" s="3"/>
      <c r="C212" s="57"/>
      <c r="D212" s="23"/>
      <c r="E212" s="3"/>
      <c r="F212" s="5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22.5" customHeight="1">
      <c r="A213" s="3"/>
      <c r="B213" s="3"/>
      <c r="C213" s="57"/>
      <c r="D213" s="23"/>
      <c r="E213" s="3"/>
      <c r="F213" s="5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22.5" customHeight="1">
      <c r="A214" s="3"/>
      <c r="B214" s="3"/>
      <c r="C214" s="57"/>
      <c r="D214" s="23"/>
      <c r="E214" s="3"/>
      <c r="F214" s="5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22.5" customHeight="1">
      <c r="A215" s="3"/>
      <c r="B215" s="3"/>
      <c r="C215" s="57"/>
      <c r="D215" s="23"/>
      <c r="E215" s="3"/>
      <c r="F215" s="5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22.5" customHeight="1">
      <c r="A216" s="3"/>
      <c r="B216" s="3"/>
      <c r="C216" s="57"/>
      <c r="D216" s="23"/>
      <c r="E216" s="3"/>
      <c r="F216" s="5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22.5" customHeight="1">
      <c r="A217" s="3"/>
      <c r="B217" s="3"/>
      <c r="C217" s="57"/>
      <c r="D217" s="23"/>
      <c r="E217" s="3"/>
      <c r="F217" s="5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22.5" customHeight="1">
      <c r="A218" s="3"/>
      <c r="B218" s="3"/>
      <c r="C218" s="57"/>
      <c r="D218" s="23"/>
      <c r="E218" s="3"/>
      <c r="F218" s="5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22.5" customHeight="1">
      <c r="A219" s="3"/>
      <c r="B219" s="3"/>
      <c r="C219" s="57"/>
      <c r="D219" s="23"/>
      <c r="E219" s="3"/>
      <c r="F219" s="5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22.5" customHeight="1">
      <c r="A220" s="3"/>
      <c r="B220" s="3"/>
      <c r="C220" s="57"/>
      <c r="D220" s="23"/>
      <c r="E220" s="3"/>
      <c r="F220" s="5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22.5" customHeight="1">
      <c r="A221" s="3"/>
      <c r="B221" s="3"/>
      <c r="C221" s="57"/>
      <c r="D221" s="23"/>
      <c r="E221" s="3"/>
      <c r="F221" s="5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22.5" customHeight="1">
      <c r="A222" s="3"/>
      <c r="B222" s="3"/>
      <c r="C222" s="57"/>
      <c r="D222" s="23"/>
      <c r="E222" s="3"/>
      <c r="F222" s="5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22.5" customHeight="1">
      <c r="A223" s="3"/>
      <c r="B223" s="3"/>
      <c r="C223" s="57"/>
      <c r="D223" s="23"/>
      <c r="E223" s="3"/>
      <c r="F223" s="5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D1"/>
    <mergeCell ref="F1:H1"/>
    <mergeCell ref="J1:K1"/>
    <mergeCell ref="M1:O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9" width="15.75"/>
    <col customWidth="1" min="10" max="10" width="11.38"/>
    <col customWidth="1" min="11" max="20" width="15.75"/>
    <col customWidth="1" min="21" max="23" width="16.38"/>
  </cols>
  <sheetData>
    <row r="1" ht="22.5" customHeight="1">
      <c r="A1" s="78" t="s">
        <v>87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30.0" customHeight="1">
      <c r="A2" s="1"/>
      <c r="B2" s="79" t="s">
        <v>1</v>
      </c>
      <c r="C2" s="4" t="s">
        <v>0</v>
      </c>
      <c r="D2" s="4" t="s">
        <v>3</v>
      </c>
      <c r="E2" s="4" t="s">
        <v>4</v>
      </c>
      <c r="F2" s="4" t="s">
        <v>5</v>
      </c>
      <c r="G2" s="3"/>
      <c r="H2" s="5" t="s">
        <v>6</v>
      </c>
      <c r="I2" s="6"/>
      <c r="J2" s="3"/>
      <c r="K2" s="5" t="s">
        <v>7</v>
      </c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24.75" customHeight="1">
      <c r="A3" s="7"/>
      <c r="B3" s="80"/>
      <c r="C3" s="8">
        <v>2013.0</v>
      </c>
      <c r="D3" s="11">
        <v>2.4065308E7</v>
      </c>
      <c r="E3" s="11">
        <v>3182729.0</v>
      </c>
      <c r="F3" s="12">
        <f t="shared" ref="F3:F46" si="1">D3-E3</f>
        <v>20882579</v>
      </c>
      <c r="G3" s="3"/>
      <c r="H3" s="13"/>
      <c r="I3" s="14"/>
      <c r="J3" s="3"/>
      <c r="K3" s="13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24.75" customHeight="1">
      <c r="A4" s="7"/>
      <c r="B4" s="81"/>
      <c r="C4" s="8">
        <v>2014.0</v>
      </c>
      <c r="D4" s="11">
        <v>1.3566214E7</v>
      </c>
      <c r="E4" s="11">
        <v>3135895.0</v>
      </c>
      <c r="F4" s="12">
        <f t="shared" si="1"/>
        <v>10430319</v>
      </c>
      <c r="G4" s="3"/>
      <c r="H4" s="15" t="s">
        <v>10</v>
      </c>
      <c r="I4" s="16">
        <f t="shared" ref="I4:I5" si="2">F23</f>
        <v>26435329</v>
      </c>
      <c r="J4" s="3"/>
      <c r="K4" s="15" t="s">
        <v>10</v>
      </c>
      <c r="L4" s="16">
        <f>F13</f>
        <v>21211930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24.75" customHeight="1">
      <c r="A5" s="7"/>
      <c r="B5" s="81"/>
      <c r="C5" s="8">
        <v>2015.0</v>
      </c>
      <c r="D5" s="11">
        <v>1.3286922E7</v>
      </c>
      <c r="E5" s="11">
        <v>1951385.0</v>
      </c>
      <c r="F5" s="12">
        <f t="shared" si="1"/>
        <v>11335537</v>
      </c>
      <c r="G5" s="3"/>
      <c r="H5" s="15" t="s">
        <v>12</v>
      </c>
      <c r="I5" s="17">
        <f t="shared" si="2"/>
        <v>16213688</v>
      </c>
      <c r="J5" s="3"/>
      <c r="K5" s="15" t="s">
        <v>12</v>
      </c>
      <c r="L5" s="17">
        <f>F24</f>
        <v>16213688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24.75" customHeight="1">
      <c r="A6" s="7"/>
      <c r="B6" s="81"/>
      <c r="C6" s="8">
        <v>2016.0</v>
      </c>
      <c r="D6" s="11">
        <v>1.1572666E7</v>
      </c>
      <c r="E6" s="11">
        <v>2909467.0</v>
      </c>
      <c r="F6" s="12">
        <f t="shared" si="1"/>
        <v>8663199</v>
      </c>
      <c r="G6" s="3"/>
      <c r="J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24.75" customHeight="1">
      <c r="A7" s="7"/>
      <c r="B7" s="81"/>
      <c r="C7" s="8">
        <v>2017.0</v>
      </c>
      <c r="D7" s="11">
        <v>1.6786737E7</v>
      </c>
      <c r="E7" s="11">
        <v>3082003.0</v>
      </c>
      <c r="F7" s="12">
        <f t="shared" si="1"/>
        <v>13704734</v>
      </c>
      <c r="G7" s="3"/>
      <c r="H7" s="18" t="s">
        <v>14</v>
      </c>
      <c r="I7" s="19">
        <f>(I5-I4)/I4</f>
        <v>-0.3866659273</v>
      </c>
      <c r="J7" s="3"/>
      <c r="K7" s="18" t="s">
        <v>14</v>
      </c>
      <c r="L7" s="19">
        <f>(L5-L4)/L4</f>
        <v>-0.2356335326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24.75" customHeight="1">
      <c r="A8" s="7"/>
      <c r="B8" s="81" t="s">
        <v>88</v>
      </c>
      <c r="C8" s="8">
        <v>2018.0</v>
      </c>
      <c r="D8" s="11">
        <v>1.8647646E7</v>
      </c>
      <c r="E8" s="11">
        <v>3134106.0</v>
      </c>
      <c r="F8" s="12">
        <f t="shared" si="1"/>
        <v>15513540</v>
      </c>
      <c r="G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24.75" customHeight="1">
      <c r="A9" s="7"/>
      <c r="B9" s="81"/>
      <c r="C9" s="8">
        <v>2019.0</v>
      </c>
      <c r="D9" s="11">
        <v>1.4034606E7</v>
      </c>
      <c r="E9" s="11">
        <v>4044352.0</v>
      </c>
      <c r="F9" s="12">
        <f t="shared" si="1"/>
        <v>9990254</v>
      </c>
      <c r="G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24.75" customHeight="1">
      <c r="A10" s="7"/>
      <c r="B10" s="81"/>
      <c r="C10" s="8">
        <v>2020.0</v>
      </c>
      <c r="D10" s="11">
        <v>1.861457E7</v>
      </c>
      <c r="E10" s="11">
        <v>2440798.0</v>
      </c>
      <c r="F10" s="12">
        <f t="shared" si="1"/>
        <v>16173772</v>
      </c>
      <c r="G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24.75" customHeight="1">
      <c r="A11" s="7"/>
      <c r="B11" s="81"/>
      <c r="C11" s="8">
        <v>2021.0</v>
      </c>
      <c r="D11" s="11">
        <v>1.4630647E7</v>
      </c>
      <c r="E11" s="11">
        <v>6462679.0</v>
      </c>
      <c r="F11" s="12">
        <f t="shared" si="1"/>
        <v>8167968</v>
      </c>
      <c r="G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24.75" customHeight="1">
      <c r="A12" s="7"/>
      <c r="B12" s="81"/>
      <c r="C12" s="8">
        <v>2022.0</v>
      </c>
      <c r="D12" s="11">
        <v>3.6491743E7</v>
      </c>
      <c r="E12" s="11">
        <v>5575872.0</v>
      </c>
      <c r="F12" s="12">
        <f t="shared" si="1"/>
        <v>30915871</v>
      </c>
      <c r="G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24.75" customHeight="1">
      <c r="A13" s="7"/>
      <c r="B13" s="82"/>
      <c r="C13" s="8">
        <v>2023.0</v>
      </c>
      <c r="D13" s="11">
        <v>2.4205391E7</v>
      </c>
      <c r="E13" s="11">
        <v>2993461.0</v>
      </c>
      <c r="F13" s="12">
        <f t="shared" si="1"/>
        <v>21211930</v>
      </c>
      <c r="G13" s="3"/>
      <c r="H13" s="83" t="s">
        <v>89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24.75" customHeight="1">
      <c r="A14" s="20"/>
      <c r="B14" s="84"/>
      <c r="C14" s="8">
        <v>2013.0</v>
      </c>
      <c r="D14" s="11">
        <v>2.6293369E7</v>
      </c>
      <c r="E14" s="11">
        <v>4422849.0</v>
      </c>
      <c r="F14" s="12">
        <f t="shared" si="1"/>
        <v>21870520</v>
      </c>
      <c r="G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24.75" customHeight="1">
      <c r="A15" s="20"/>
      <c r="B15" s="85"/>
      <c r="C15" s="8">
        <v>2014.0</v>
      </c>
      <c r="D15" s="11">
        <v>2.2319705E7</v>
      </c>
      <c r="E15" s="11">
        <v>1240465.0</v>
      </c>
      <c r="F15" s="12">
        <f t="shared" si="1"/>
        <v>21079240</v>
      </c>
      <c r="G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24.75" customHeight="1">
      <c r="A16" s="20"/>
      <c r="B16" s="85"/>
      <c r="C16" s="8">
        <v>2015.0</v>
      </c>
      <c r="D16" s="11">
        <v>1.1872399E7</v>
      </c>
      <c r="E16" s="11">
        <v>3781546.0</v>
      </c>
      <c r="F16" s="12">
        <f t="shared" si="1"/>
        <v>8090853</v>
      </c>
      <c r="G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24.75" customHeight="1">
      <c r="A17" s="20"/>
      <c r="B17" s="85"/>
      <c r="C17" s="8">
        <v>2016.0</v>
      </c>
      <c r="D17" s="11">
        <v>1.2481052E7</v>
      </c>
      <c r="E17" s="11">
        <v>3029150.0</v>
      </c>
      <c r="F17" s="12">
        <f t="shared" si="1"/>
        <v>9451902</v>
      </c>
      <c r="G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24.75" customHeight="1">
      <c r="A18" s="20"/>
      <c r="B18" s="85"/>
      <c r="C18" s="8">
        <v>2017.0</v>
      </c>
      <c r="D18" s="11">
        <v>1.8301467E7</v>
      </c>
      <c r="E18" s="11">
        <v>1613063.0</v>
      </c>
      <c r="F18" s="12">
        <f t="shared" si="1"/>
        <v>16688404</v>
      </c>
      <c r="G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24.75" customHeight="1">
      <c r="A19" s="20"/>
      <c r="B19" s="85" t="s">
        <v>90</v>
      </c>
      <c r="C19" s="8">
        <v>2018.0</v>
      </c>
      <c r="D19" s="11">
        <v>1.6162299E7</v>
      </c>
      <c r="E19" s="11">
        <v>2710070.0</v>
      </c>
      <c r="F19" s="12">
        <f t="shared" si="1"/>
        <v>13452229</v>
      </c>
      <c r="G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24.75" customHeight="1">
      <c r="A20" s="20"/>
      <c r="B20" s="85"/>
      <c r="C20" s="8">
        <v>2019.0</v>
      </c>
      <c r="D20" s="11">
        <v>2.0542306E7</v>
      </c>
      <c r="E20" s="11">
        <v>3816806.0</v>
      </c>
      <c r="F20" s="12">
        <f t="shared" si="1"/>
        <v>16725500</v>
      </c>
      <c r="G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24.75" customHeight="1">
      <c r="A21" s="20"/>
      <c r="B21" s="85"/>
      <c r="C21" s="8">
        <v>2020.0</v>
      </c>
      <c r="D21" s="11">
        <v>1.6656412E7</v>
      </c>
      <c r="E21" s="11">
        <v>2322588.0</v>
      </c>
      <c r="F21" s="12">
        <f t="shared" si="1"/>
        <v>14333824</v>
      </c>
      <c r="G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24.75" customHeight="1">
      <c r="A22" s="20"/>
      <c r="B22" s="85"/>
      <c r="C22" s="8">
        <v>2021.0</v>
      </c>
      <c r="D22" s="11">
        <v>1.5816767E7</v>
      </c>
      <c r="E22" s="11">
        <v>7258851.0</v>
      </c>
      <c r="F22" s="12">
        <f t="shared" si="1"/>
        <v>8557916</v>
      </c>
      <c r="G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24.75" customHeight="1">
      <c r="A23" s="20"/>
      <c r="B23" s="85"/>
      <c r="C23" s="8">
        <v>2022.0</v>
      </c>
      <c r="D23" s="11">
        <v>3.1596425E7</v>
      </c>
      <c r="E23" s="11">
        <v>5161096.0</v>
      </c>
      <c r="F23" s="12">
        <f t="shared" si="1"/>
        <v>26435329</v>
      </c>
      <c r="G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24.75" customHeight="1">
      <c r="A24" s="20"/>
      <c r="B24" s="86"/>
      <c r="C24" s="8">
        <v>2023.0</v>
      </c>
      <c r="D24" s="11">
        <v>1.9116854E7</v>
      </c>
      <c r="E24" s="11">
        <v>2903166.0</v>
      </c>
      <c r="F24" s="12">
        <f t="shared" si="1"/>
        <v>16213688</v>
      </c>
      <c r="G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24.75" customHeight="1">
      <c r="A25" s="7"/>
      <c r="B25" s="80"/>
      <c r="C25" s="8">
        <v>2013.0</v>
      </c>
      <c r="D25" s="11">
        <v>2.31746E7</v>
      </c>
      <c r="E25" s="11">
        <v>4006953.0</v>
      </c>
      <c r="F25" s="12">
        <f t="shared" si="1"/>
        <v>19167647</v>
      </c>
      <c r="G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24.75" customHeight="1">
      <c r="A26" s="7"/>
      <c r="B26" s="81"/>
      <c r="C26" s="8">
        <v>2014.0</v>
      </c>
      <c r="D26" s="11">
        <v>2.2242289E7</v>
      </c>
      <c r="E26" s="11">
        <v>2711018.0</v>
      </c>
      <c r="F26" s="12">
        <f t="shared" si="1"/>
        <v>19531271</v>
      </c>
      <c r="G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24.75" customHeight="1">
      <c r="A27" s="7"/>
      <c r="B27" s="81"/>
      <c r="C27" s="8">
        <v>2015.0</v>
      </c>
      <c r="D27" s="11">
        <v>1.2320485E7</v>
      </c>
      <c r="E27" s="11">
        <v>1453981.0</v>
      </c>
      <c r="F27" s="12">
        <f t="shared" si="1"/>
        <v>10866504</v>
      </c>
      <c r="G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24.75" customHeight="1">
      <c r="A28" s="7"/>
      <c r="B28" s="81"/>
      <c r="C28" s="8">
        <v>2016.0</v>
      </c>
      <c r="D28" s="11">
        <v>1.4349215E7</v>
      </c>
      <c r="E28" s="11">
        <v>2087206.0</v>
      </c>
      <c r="F28" s="12">
        <f t="shared" si="1"/>
        <v>12262009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24.75" customHeight="1">
      <c r="A29" s="7"/>
      <c r="B29" s="81"/>
      <c r="C29" s="8">
        <v>2017.0</v>
      </c>
      <c r="D29" s="11">
        <v>1.9781239E7</v>
      </c>
      <c r="E29" s="11">
        <v>3516006.0</v>
      </c>
      <c r="F29" s="12">
        <f t="shared" si="1"/>
        <v>16265233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24.75" customHeight="1">
      <c r="A30" s="7"/>
      <c r="B30" s="81" t="s">
        <v>91</v>
      </c>
      <c r="C30" s="8">
        <v>2018.0</v>
      </c>
      <c r="D30" s="11">
        <v>2.271273E7</v>
      </c>
      <c r="E30" s="11">
        <v>2593493.0</v>
      </c>
      <c r="F30" s="12">
        <f t="shared" si="1"/>
        <v>20119237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24.75" customHeight="1">
      <c r="A31" s="7"/>
      <c r="B31" s="81"/>
      <c r="C31" s="8">
        <v>2019.0</v>
      </c>
      <c r="D31" s="11">
        <v>1.5650368E7</v>
      </c>
      <c r="E31" s="11">
        <v>3427808.0</v>
      </c>
      <c r="F31" s="12">
        <f t="shared" si="1"/>
        <v>12222560</v>
      </c>
      <c r="G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24.75" customHeight="1">
      <c r="A32" s="7"/>
      <c r="B32" s="81"/>
      <c r="C32" s="8">
        <v>2020.0</v>
      </c>
      <c r="D32" s="11">
        <v>1.0109263E7</v>
      </c>
      <c r="E32" s="11">
        <v>2378097.0</v>
      </c>
      <c r="F32" s="12">
        <f t="shared" si="1"/>
        <v>7731166</v>
      </c>
      <c r="G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24.75" customHeight="1">
      <c r="A33" s="7"/>
      <c r="B33" s="81"/>
      <c r="C33" s="8">
        <v>2021.0</v>
      </c>
      <c r="D33" s="11">
        <v>2.1301532E7</v>
      </c>
      <c r="E33" s="11">
        <v>5670668.0</v>
      </c>
      <c r="F33" s="12">
        <f t="shared" si="1"/>
        <v>15630864</v>
      </c>
      <c r="G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24.75" customHeight="1">
      <c r="A34" s="7"/>
      <c r="B34" s="81"/>
      <c r="C34" s="8">
        <v>2022.0</v>
      </c>
      <c r="D34" s="11">
        <v>2.2688469E7</v>
      </c>
      <c r="E34" s="11">
        <v>3694826.0</v>
      </c>
      <c r="F34" s="12">
        <f t="shared" si="1"/>
        <v>18993643</v>
      </c>
      <c r="G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24.75" customHeight="1">
      <c r="A35" s="7"/>
      <c r="B35" s="82"/>
      <c r="C35" s="8">
        <v>2023.0</v>
      </c>
      <c r="D35" s="11"/>
      <c r="E35" s="11"/>
      <c r="F35" s="12">
        <f t="shared" si="1"/>
        <v>0</v>
      </c>
      <c r="G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24.75" customHeight="1">
      <c r="A36" s="20"/>
      <c r="B36" s="84"/>
      <c r="C36" s="8">
        <v>2013.0</v>
      </c>
      <c r="D36" s="11">
        <v>1.611619E7</v>
      </c>
      <c r="E36" s="11">
        <v>2799843.0</v>
      </c>
      <c r="F36" s="12">
        <f t="shared" si="1"/>
        <v>13316347</v>
      </c>
      <c r="G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24.75" customHeight="1">
      <c r="A37" s="20"/>
      <c r="B37" s="85"/>
      <c r="C37" s="8">
        <v>2014.0</v>
      </c>
      <c r="D37" s="11">
        <v>1.828513E7</v>
      </c>
      <c r="E37" s="11">
        <v>3973666.0</v>
      </c>
      <c r="F37" s="12">
        <f t="shared" si="1"/>
        <v>14311464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24.75" customHeight="1">
      <c r="A38" s="20"/>
      <c r="B38" s="85"/>
      <c r="C38" s="8">
        <v>2015.0</v>
      </c>
      <c r="D38" s="11">
        <v>1.2128374E7</v>
      </c>
      <c r="E38" s="11">
        <v>1438188.0</v>
      </c>
      <c r="F38" s="12">
        <f t="shared" si="1"/>
        <v>10690186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24.75" customHeight="1">
      <c r="A39" s="20"/>
      <c r="B39" s="85"/>
      <c r="C39" s="8">
        <v>2016.0</v>
      </c>
      <c r="D39" s="11">
        <v>1.3630596E7</v>
      </c>
      <c r="E39" s="11">
        <v>1976024.0</v>
      </c>
      <c r="F39" s="12">
        <f t="shared" si="1"/>
        <v>11654572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24.75" customHeight="1">
      <c r="A40" s="20"/>
      <c r="B40" s="85"/>
      <c r="C40" s="8">
        <v>2017.0</v>
      </c>
      <c r="D40" s="11">
        <v>2.0983212E7</v>
      </c>
      <c r="E40" s="11">
        <v>1646365.0</v>
      </c>
      <c r="F40" s="12">
        <f t="shared" si="1"/>
        <v>19336847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24.75" customHeight="1">
      <c r="A41" s="20"/>
      <c r="B41" s="85" t="s">
        <v>92</v>
      </c>
      <c r="C41" s="8">
        <v>2018.0</v>
      </c>
      <c r="D41" s="11">
        <v>2.0229586E7</v>
      </c>
      <c r="E41" s="11">
        <v>2727700.0</v>
      </c>
      <c r="F41" s="12">
        <f t="shared" si="1"/>
        <v>17501886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24.75" customHeight="1">
      <c r="A42" s="20"/>
      <c r="B42" s="85"/>
      <c r="C42" s="8">
        <v>2019.0</v>
      </c>
      <c r="D42" s="11">
        <v>1.4481153E7</v>
      </c>
      <c r="E42" s="11">
        <v>2254229.0</v>
      </c>
      <c r="F42" s="12">
        <f t="shared" si="1"/>
        <v>12226924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24.75" customHeight="1">
      <c r="A43" s="20"/>
      <c r="B43" s="85"/>
      <c r="C43" s="8">
        <v>2020.0</v>
      </c>
      <c r="D43" s="11">
        <v>1.6639276E7</v>
      </c>
      <c r="E43" s="11">
        <v>2495035.0</v>
      </c>
      <c r="F43" s="12">
        <f t="shared" si="1"/>
        <v>14144241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24.75" customHeight="1">
      <c r="A44" s="20"/>
      <c r="B44" s="85"/>
      <c r="C44" s="8">
        <v>2021.0</v>
      </c>
      <c r="D44" s="11">
        <v>2.6389066E7</v>
      </c>
      <c r="E44" s="11">
        <v>6601209.0</v>
      </c>
      <c r="F44" s="12">
        <f t="shared" si="1"/>
        <v>19787857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24.75" customHeight="1">
      <c r="A45" s="20"/>
      <c r="B45" s="85"/>
      <c r="C45" s="8">
        <v>2022.0</v>
      </c>
      <c r="D45" s="11">
        <v>1.5229248E7</v>
      </c>
      <c r="E45" s="11">
        <v>2789077.0</v>
      </c>
      <c r="F45" s="12">
        <f t="shared" si="1"/>
        <v>12440171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24.75" customHeight="1">
      <c r="A46" s="20"/>
      <c r="B46" s="86"/>
      <c r="C46" s="9" t="s">
        <v>15</v>
      </c>
      <c r="D46" s="11"/>
      <c r="E46" s="11"/>
      <c r="F46" s="12">
        <f t="shared" si="1"/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ht="24.75" customHeight="1">
      <c r="A64" s="21"/>
      <c r="B64" s="21"/>
      <c r="C64" s="21"/>
      <c r="D64" s="21"/>
      <c r="E64" s="21"/>
      <c r="F64" s="2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24.75" customHeight="1">
      <c r="A65" s="21"/>
      <c r="B65" s="21"/>
      <c r="C65" s="21"/>
      <c r="D65" s="21"/>
      <c r="E65" s="21"/>
      <c r="F65" s="2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24.75" customHeight="1">
      <c r="A66" s="21"/>
      <c r="B66" s="21"/>
      <c r="C66" s="21"/>
      <c r="D66" s="21"/>
      <c r="E66" s="21"/>
      <c r="F66" s="2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24.75" customHeight="1">
      <c r="A67" s="21"/>
      <c r="B67" s="21"/>
      <c r="C67" s="21"/>
      <c r="D67" s="21"/>
      <c r="E67" s="21"/>
      <c r="F67" s="2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24.75" customHeight="1">
      <c r="A68" s="21"/>
      <c r="B68" s="21"/>
      <c r="C68" s="21"/>
      <c r="D68" s="21"/>
      <c r="E68" s="21"/>
      <c r="F68" s="2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24.75" customHeight="1">
      <c r="A69" s="21"/>
      <c r="B69" s="21"/>
      <c r="C69" s="21"/>
      <c r="D69" s="21"/>
      <c r="E69" s="21"/>
      <c r="F69" s="2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24.75" customHeight="1">
      <c r="A70" s="21"/>
      <c r="B70" s="21"/>
      <c r="C70" s="21"/>
      <c r="D70" s="21"/>
      <c r="E70" s="21"/>
      <c r="F70" s="2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24.75" customHeight="1">
      <c r="A71" s="21"/>
      <c r="B71" s="21"/>
      <c r="C71" s="21"/>
      <c r="D71" s="21"/>
      <c r="E71" s="21"/>
      <c r="F71" s="2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24.75" customHeight="1">
      <c r="A72" s="21"/>
      <c r="B72" s="21"/>
      <c r="C72" s="21"/>
      <c r="D72" s="21"/>
      <c r="E72" s="21"/>
      <c r="F72" s="2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24.75" customHeight="1">
      <c r="A73" s="21"/>
      <c r="B73" s="21"/>
      <c r="C73" s="21"/>
      <c r="D73" s="21"/>
      <c r="E73" s="21"/>
      <c r="F73" s="2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24.75" customHeight="1">
      <c r="A74" s="21"/>
      <c r="B74" s="21"/>
      <c r="C74" s="21"/>
      <c r="D74" s="21"/>
      <c r="E74" s="21"/>
      <c r="F74" s="2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24.75" customHeight="1">
      <c r="A75" s="21"/>
      <c r="B75" s="21"/>
      <c r="C75" s="21"/>
      <c r="D75" s="21"/>
      <c r="E75" s="21"/>
      <c r="F75" s="2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24.75" customHeight="1">
      <c r="A76" s="21"/>
      <c r="B76" s="21"/>
      <c r="C76" s="21"/>
      <c r="D76" s="21"/>
      <c r="E76" s="21"/>
      <c r="F76" s="2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24.75" customHeight="1">
      <c r="A77" s="21"/>
      <c r="B77" s="21"/>
      <c r="C77" s="21"/>
      <c r="D77" s="21"/>
      <c r="E77" s="21"/>
      <c r="F77" s="2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24.75" customHeight="1">
      <c r="A78" s="21"/>
      <c r="B78" s="21"/>
      <c r="C78" s="21"/>
      <c r="D78" s="21"/>
      <c r="E78" s="21"/>
      <c r="F78" s="2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24.75" customHeight="1">
      <c r="A79" s="21"/>
      <c r="B79" s="21"/>
      <c r="C79" s="21"/>
      <c r="D79" s="21"/>
      <c r="E79" s="21"/>
      <c r="F79" s="2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24.75" customHeight="1">
      <c r="A80" s="21"/>
      <c r="B80" s="21"/>
      <c r="C80" s="21"/>
      <c r="D80" s="21"/>
      <c r="E80" s="21"/>
      <c r="F80" s="2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24.75" customHeight="1">
      <c r="A81" s="21"/>
      <c r="B81" s="21"/>
      <c r="C81" s="21"/>
      <c r="D81" s="21"/>
      <c r="E81" s="21"/>
      <c r="F81" s="2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24.75" customHeight="1">
      <c r="A82" s="21"/>
      <c r="B82" s="21"/>
      <c r="C82" s="21"/>
      <c r="D82" s="21"/>
      <c r="E82" s="21"/>
      <c r="F82" s="2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24.75" customHeight="1">
      <c r="A83" s="21"/>
      <c r="B83" s="21"/>
      <c r="C83" s="21"/>
      <c r="D83" s="21"/>
      <c r="E83" s="21"/>
      <c r="F83" s="2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24.75" customHeight="1">
      <c r="A84" s="21"/>
      <c r="B84" s="21"/>
      <c r="C84" s="21"/>
      <c r="D84" s="21"/>
      <c r="E84" s="21"/>
      <c r="F84" s="2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24.75" customHeight="1">
      <c r="A85" s="21"/>
      <c r="B85" s="21"/>
      <c r="C85" s="21"/>
      <c r="D85" s="21"/>
      <c r="E85" s="21"/>
      <c r="F85" s="2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24.75" customHeight="1">
      <c r="A86" s="21"/>
      <c r="B86" s="21"/>
      <c r="C86" s="21"/>
      <c r="D86" s="21"/>
      <c r="E86" s="21"/>
      <c r="F86" s="2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24.75" customHeight="1">
      <c r="A87" s="21"/>
      <c r="B87" s="21"/>
      <c r="C87" s="21"/>
      <c r="D87" s="21"/>
      <c r="E87" s="21"/>
      <c r="F87" s="2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24.75" customHeight="1">
      <c r="A88" s="3"/>
      <c r="B88" s="3"/>
      <c r="C88" s="22"/>
      <c r="D88" s="23"/>
      <c r="E88" s="2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24.75" customHeight="1">
      <c r="A89" s="3"/>
      <c r="B89" s="3"/>
      <c r="C89" s="22"/>
      <c r="D89" s="23"/>
      <c r="E89" s="2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24.75" customHeight="1">
      <c r="A90" s="3"/>
      <c r="B90" s="3"/>
      <c r="C90" s="22"/>
      <c r="D90" s="23"/>
      <c r="E90" s="2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24.75" customHeight="1">
      <c r="A91" s="3"/>
      <c r="B91" s="3"/>
      <c r="C91" s="22"/>
      <c r="D91" s="23"/>
      <c r="E91" s="2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24.75" customHeight="1">
      <c r="A92" s="3"/>
      <c r="B92" s="3"/>
      <c r="C92" s="22"/>
      <c r="D92" s="23"/>
      <c r="E92" s="2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24.75" customHeight="1">
      <c r="A93" s="3"/>
      <c r="B93" s="3"/>
      <c r="C93" s="22"/>
      <c r="D93" s="23"/>
      <c r="E93" s="2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24.75" customHeight="1">
      <c r="A94" s="3"/>
      <c r="B94" s="3"/>
      <c r="C94" s="22"/>
      <c r="D94" s="23"/>
      <c r="E94" s="2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24.75" customHeight="1">
      <c r="A95" s="3"/>
      <c r="B95" s="3"/>
      <c r="C95" s="22"/>
      <c r="D95" s="23"/>
      <c r="E95" s="2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24.75" customHeight="1">
      <c r="A96" s="3"/>
      <c r="B96" s="3"/>
      <c r="C96" s="22"/>
      <c r="D96" s="23"/>
      <c r="E96" s="2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24.75" customHeight="1">
      <c r="A97" s="3"/>
      <c r="B97" s="3"/>
      <c r="C97" s="22"/>
      <c r="D97" s="23"/>
      <c r="E97" s="2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24.75" customHeight="1">
      <c r="A98" s="3"/>
      <c r="B98" s="3"/>
      <c r="C98" s="22"/>
      <c r="D98" s="23"/>
      <c r="E98" s="2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24.75" customHeight="1">
      <c r="A99" s="3"/>
      <c r="B99" s="3"/>
      <c r="C99" s="22"/>
      <c r="D99" s="23"/>
      <c r="E99" s="2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24.75" customHeight="1">
      <c r="A100" s="3"/>
      <c r="B100" s="3"/>
      <c r="C100" s="22"/>
      <c r="D100" s="23"/>
      <c r="E100" s="2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24.75" customHeight="1">
      <c r="A101" s="3"/>
      <c r="B101" s="3"/>
      <c r="C101" s="22"/>
      <c r="D101" s="23"/>
      <c r="E101" s="2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24.75" customHeight="1">
      <c r="A102" s="3"/>
      <c r="B102" s="3"/>
      <c r="C102" s="22"/>
      <c r="D102" s="23"/>
      <c r="E102" s="2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24.75" customHeight="1">
      <c r="A103" s="3"/>
      <c r="B103" s="3"/>
      <c r="C103" s="22"/>
      <c r="D103" s="23"/>
      <c r="E103" s="2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24.75" customHeight="1">
      <c r="A104" s="3"/>
      <c r="B104" s="3"/>
      <c r="C104" s="22"/>
      <c r="D104" s="23"/>
      <c r="E104" s="2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24.75" customHeight="1">
      <c r="A105" s="3"/>
      <c r="B105" s="3"/>
      <c r="C105" s="22"/>
      <c r="D105" s="23"/>
      <c r="E105" s="2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24.75" customHeight="1">
      <c r="A106" s="3"/>
      <c r="B106" s="3"/>
      <c r="C106" s="22"/>
      <c r="D106" s="23"/>
      <c r="E106" s="2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24.75" customHeight="1">
      <c r="A107" s="3"/>
      <c r="B107" s="3"/>
      <c r="C107" s="22"/>
      <c r="D107" s="23"/>
      <c r="E107" s="2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24.75" customHeight="1">
      <c r="A108" s="3"/>
      <c r="B108" s="3"/>
      <c r="C108" s="22"/>
      <c r="D108" s="23"/>
      <c r="E108" s="2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24.75" customHeight="1">
      <c r="A109" s="3"/>
      <c r="B109" s="3"/>
      <c r="C109" s="22"/>
      <c r="D109" s="23"/>
      <c r="E109" s="2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24.75" customHeight="1">
      <c r="A110" s="3"/>
      <c r="B110" s="3"/>
      <c r="C110" s="22"/>
      <c r="D110" s="23"/>
      <c r="E110" s="2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24.75" customHeight="1">
      <c r="A111" s="3"/>
      <c r="B111" s="3"/>
      <c r="C111" s="22"/>
      <c r="D111" s="23"/>
      <c r="E111" s="2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24.75" customHeight="1">
      <c r="A112" s="3"/>
      <c r="B112" s="3"/>
      <c r="C112" s="22"/>
      <c r="D112" s="23"/>
      <c r="E112" s="2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24.75" customHeight="1">
      <c r="A113" s="3"/>
      <c r="B113" s="3"/>
      <c r="C113" s="22"/>
      <c r="D113" s="23"/>
      <c r="E113" s="2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24.75" customHeight="1">
      <c r="A114" s="3"/>
      <c r="B114" s="3"/>
      <c r="C114" s="22"/>
      <c r="D114" s="23"/>
      <c r="E114" s="2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24.75" customHeight="1">
      <c r="A115" s="3"/>
      <c r="B115" s="3"/>
      <c r="C115" s="22"/>
      <c r="D115" s="23"/>
      <c r="E115" s="2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24.75" customHeight="1">
      <c r="A116" s="3"/>
      <c r="B116" s="3"/>
      <c r="C116" s="22"/>
      <c r="D116" s="23"/>
      <c r="E116" s="2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24.75" customHeight="1">
      <c r="A117" s="3"/>
      <c r="B117" s="3"/>
      <c r="C117" s="22"/>
      <c r="D117" s="23"/>
      <c r="E117" s="2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24.75" customHeight="1">
      <c r="A118" s="3"/>
      <c r="B118" s="3"/>
      <c r="C118" s="22"/>
      <c r="D118" s="23"/>
      <c r="E118" s="2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24.75" customHeight="1">
      <c r="A119" s="3"/>
      <c r="B119" s="3"/>
      <c r="C119" s="22"/>
      <c r="D119" s="23"/>
      <c r="E119" s="2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24.75" customHeight="1">
      <c r="A120" s="3"/>
      <c r="B120" s="3"/>
      <c r="C120" s="22"/>
      <c r="D120" s="23"/>
      <c r="E120" s="2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24.75" customHeight="1">
      <c r="A121" s="3"/>
      <c r="B121" s="3"/>
      <c r="C121" s="22"/>
      <c r="D121" s="23"/>
      <c r="E121" s="2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24.75" customHeight="1">
      <c r="A122" s="3"/>
      <c r="B122" s="3"/>
      <c r="C122" s="22"/>
      <c r="D122" s="23"/>
      <c r="E122" s="2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24.75" customHeight="1">
      <c r="A123" s="3"/>
      <c r="B123" s="3"/>
      <c r="C123" s="22"/>
      <c r="D123" s="23"/>
      <c r="E123" s="2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24.75" customHeight="1">
      <c r="A124" s="3"/>
      <c r="B124" s="3"/>
      <c r="C124" s="22"/>
      <c r="D124" s="23"/>
      <c r="E124" s="2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24.75" customHeight="1">
      <c r="A125" s="3"/>
      <c r="B125" s="3"/>
      <c r="C125" s="22"/>
      <c r="D125" s="23"/>
      <c r="E125" s="2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24.75" customHeight="1">
      <c r="A126" s="3"/>
      <c r="B126" s="3"/>
      <c r="C126" s="22"/>
      <c r="D126" s="23"/>
      <c r="E126" s="2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24.75" customHeight="1">
      <c r="A127" s="3"/>
      <c r="B127" s="3"/>
      <c r="C127" s="22"/>
      <c r="D127" s="23"/>
      <c r="E127" s="2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24.75" customHeight="1">
      <c r="A128" s="3"/>
      <c r="B128" s="3"/>
      <c r="C128" s="22"/>
      <c r="D128" s="23"/>
      <c r="E128" s="2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24.75" customHeight="1">
      <c r="A129" s="3"/>
      <c r="B129" s="3"/>
      <c r="C129" s="22"/>
      <c r="D129" s="23"/>
      <c r="E129" s="2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24.75" customHeight="1">
      <c r="A130" s="3"/>
      <c r="B130" s="3"/>
      <c r="C130" s="22"/>
      <c r="D130" s="23"/>
      <c r="E130" s="2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24.75" customHeight="1">
      <c r="A131" s="3"/>
      <c r="B131" s="3"/>
      <c r="C131" s="22"/>
      <c r="D131" s="23"/>
      <c r="E131" s="2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24.75" customHeight="1">
      <c r="A132" s="3"/>
      <c r="B132" s="3"/>
      <c r="C132" s="22"/>
      <c r="D132" s="23"/>
      <c r="E132" s="2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24.75" customHeight="1">
      <c r="A133" s="3"/>
      <c r="B133" s="3"/>
      <c r="C133" s="22"/>
      <c r="D133" s="23"/>
      <c r="E133" s="2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24.75" customHeight="1">
      <c r="A134" s="3"/>
      <c r="B134" s="3"/>
      <c r="C134" s="22"/>
      <c r="D134" s="23"/>
      <c r="E134" s="2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24.75" customHeight="1">
      <c r="A135" s="3"/>
      <c r="B135" s="3"/>
      <c r="C135" s="22"/>
      <c r="D135" s="23"/>
      <c r="E135" s="2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24.75" customHeight="1">
      <c r="A136" s="3"/>
      <c r="B136" s="3"/>
      <c r="C136" s="22"/>
      <c r="D136" s="23"/>
      <c r="E136" s="2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24.75" customHeight="1">
      <c r="A137" s="3"/>
      <c r="B137" s="3"/>
      <c r="C137" s="22"/>
      <c r="D137" s="23"/>
      <c r="E137" s="2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24.75" customHeight="1">
      <c r="A138" s="3"/>
      <c r="B138" s="3"/>
      <c r="C138" s="22"/>
      <c r="D138" s="23"/>
      <c r="E138" s="2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24.75" customHeight="1">
      <c r="A139" s="3"/>
      <c r="B139" s="3"/>
      <c r="C139" s="22"/>
      <c r="D139" s="23"/>
      <c r="E139" s="2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24.75" customHeight="1">
      <c r="A140" s="3"/>
      <c r="B140" s="3"/>
      <c r="C140" s="22"/>
      <c r="D140" s="23"/>
      <c r="E140" s="2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24.75" customHeight="1">
      <c r="A141" s="3"/>
      <c r="B141" s="3"/>
      <c r="C141" s="22"/>
      <c r="D141" s="23"/>
      <c r="E141" s="2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24.75" customHeight="1">
      <c r="A142" s="3"/>
      <c r="B142" s="3"/>
      <c r="C142" s="22"/>
      <c r="D142" s="23"/>
      <c r="E142" s="2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24.75" customHeight="1">
      <c r="A143" s="3"/>
      <c r="B143" s="3"/>
      <c r="C143" s="22"/>
      <c r="D143" s="23"/>
      <c r="E143" s="2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24.75" customHeight="1">
      <c r="A144" s="3"/>
      <c r="B144" s="3"/>
      <c r="C144" s="22"/>
      <c r="D144" s="23"/>
      <c r="E144" s="2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24.75" customHeight="1">
      <c r="A145" s="3"/>
      <c r="B145" s="3"/>
      <c r="C145" s="22"/>
      <c r="D145" s="23"/>
      <c r="E145" s="2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24.75" customHeight="1">
      <c r="A146" s="3"/>
      <c r="B146" s="3"/>
      <c r="C146" s="22"/>
      <c r="D146" s="23"/>
      <c r="E146" s="2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24.75" customHeight="1">
      <c r="A147" s="3"/>
      <c r="B147" s="3"/>
      <c r="C147" s="22"/>
      <c r="D147" s="23"/>
      <c r="E147" s="2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24.75" customHeight="1">
      <c r="A148" s="3"/>
      <c r="B148" s="3"/>
      <c r="C148" s="22"/>
      <c r="D148" s="23"/>
      <c r="E148" s="2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24.75" customHeight="1">
      <c r="A149" s="3"/>
      <c r="B149" s="3"/>
      <c r="C149" s="22"/>
      <c r="D149" s="23"/>
      <c r="E149" s="2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24.75" customHeight="1">
      <c r="A150" s="3"/>
      <c r="B150" s="3"/>
      <c r="C150" s="22"/>
      <c r="D150" s="23"/>
      <c r="E150" s="2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24.75" customHeight="1">
      <c r="A151" s="3"/>
      <c r="B151" s="3"/>
      <c r="C151" s="22"/>
      <c r="D151" s="23"/>
      <c r="E151" s="2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24.75" customHeight="1">
      <c r="A152" s="3"/>
      <c r="B152" s="3"/>
      <c r="C152" s="22"/>
      <c r="D152" s="23"/>
      <c r="E152" s="2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24.75" customHeight="1">
      <c r="A153" s="3"/>
      <c r="B153" s="3"/>
      <c r="C153" s="22"/>
      <c r="D153" s="23"/>
      <c r="E153" s="2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24.75" customHeight="1">
      <c r="A154" s="3"/>
      <c r="B154" s="3"/>
      <c r="C154" s="22"/>
      <c r="D154" s="23"/>
      <c r="E154" s="2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24.75" customHeight="1">
      <c r="A155" s="3"/>
      <c r="B155" s="3"/>
      <c r="C155" s="22"/>
      <c r="D155" s="23"/>
      <c r="E155" s="2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24.75" customHeight="1">
      <c r="A156" s="3"/>
      <c r="B156" s="3"/>
      <c r="C156" s="22"/>
      <c r="D156" s="23"/>
      <c r="E156" s="2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24.75" customHeight="1">
      <c r="A157" s="3"/>
      <c r="B157" s="3"/>
      <c r="C157" s="22"/>
      <c r="D157" s="23"/>
      <c r="E157" s="2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24.75" customHeight="1">
      <c r="A158" s="3"/>
      <c r="B158" s="3"/>
      <c r="C158" s="22"/>
      <c r="D158" s="23"/>
      <c r="E158" s="2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24.75" customHeight="1">
      <c r="A159" s="3"/>
      <c r="B159" s="3"/>
      <c r="C159" s="22"/>
      <c r="D159" s="23"/>
      <c r="E159" s="2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24.75" customHeight="1">
      <c r="A160" s="3"/>
      <c r="B160" s="3"/>
      <c r="C160" s="22"/>
      <c r="D160" s="23"/>
      <c r="E160" s="2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24.75" customHeight="1">
      <c r="A161" s="3"/>
      <c r="B161" s="3"/>
      <c r="C161" s="22"/>
      <c r="D161" s="23"/>
      <c r="E161" s="2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24.75" customHeight="1">
      <c r="A162" s="3"/>
      <c r="B162" s="3"/>
      <c r="C162" s="22"/>
      <c r="D162" s="23"/>
      <c r="E162" s="2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24.75" customHeight="1">
      <c r="A163" s="3"/>
      <c r="B163" s="3"/>
      <c r="C163" s="22"/>
      <c r="D163" s="23"/>
      <c r="E163" s="2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24.75" customHeight="1">
      <c r="A164" s="3"/>
      <c r="B164" s="3"/>
      <c r="C164" s="22"/>
      <c r="D164" s="23"/>
      <c r="E164" s="2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24.75" customHeight="1">
      <c r="A165" s="3"/>
      <c r="B165" s="3"/>
      <c r="C165" s="22"/>
      <c r="D165" s="23"/>
      <c r="E165" s="2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24.75" customHeight="1">
      <c r="A166" s="3"/>
      <c r="B166" s="3"/>
      <c r="C166" s="22"/>
      <c r="D166" s="23"/>
      <c r="E166" s="2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24.75" customHeight="1">
      <c r="A167" s="3"/>
      <c r="B167" s="3"/>
      <c r="C167" s="22"/>
      <c r="D167" s="23"/>
      <c r="E167" s="2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24.75" customHeight="1">
      <c r="A168" s="3"/>
      <c r="B168" s="3"/>
      <c r="C168" s="22"/>
      <c r="D168" s="23"/>
      <c r="E168" s="2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24.75" customHeight="1">
      <c r="A169" s="3"/>
      <c r="B169" s="3"/>
      <c r="C169" s="22"/>
      <c r="D169" s="23"/>
      <c r="E169" s="2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24.75" customHeight="1">
      <c r="A170" s="3"/>
      <c r="B170" s="3"/>
      <c r="C170" s="22"/>
      <c r="D170" s="23"/>
      <c r="E170" s="2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24.75" customHeight="1">
      <c r="A171" s="3"/>
      <c r="B171" s="3"/>
      <c r="C171" s="22"/>
      <c r="D171" s="23"/>
      <c r="E171" s="2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24.75" customHeight="1">
      <c r="A172" s="3"/>
      <c r="B172" s="3"/>
      <c r="C172" s="22"/>
      <c r="D172" s="23"/>
      <c r="E172" s="2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24.75" customHeight="1">
      <c r="A173" s="3"/>
      <c r="B173" s="3"/>
      <c r="C173" s="22"/>
      <c r="D173" s="23"/>
      <c r="E173" s="2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24.75" customHeight="1">
      <c r="A174" s="3"/>
      <c r="B174" s="3"/>
      <c r="C174" s="22"/>
      <c r="D174" s="23"/>
      <c r="E174" s="2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24.75" customHeight="1">
      <c r="A175" s="3"/>
      <c r="B175" s="3"/>
      <c r="C175" s="22"/>
      <c r="D175" s="23"/>
      <c r="E175" s="2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24.75" customHeight="1">
      <c r="A176" s="3"/>
      <c r="B176" s="3"/>
      <c r="C176" s="22"/>
      <c r="D176" s="23"/>
      <c r="E176" s="2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24.75" customHeight="1">
      <c r="A177" s="3"/>
      <c r="B177" s="3"/>
      <c r="C177" s="22"/>
      <c r="D177" s="23"/>
      <c r="E177" s="2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24.75" customHeight="1">
      <c r="A178" s="3"/>
      <c r="B178" s="3"/>
      <c r="C178" s="22"/>
      <c r="D178" s="23"/>
      <c r="E178" s="2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24.75" customHeight="1">
      <c r="A179" s="3"/>
      <c r="B179" s="3"/>
      <c r="C179" s="22"/>
      <c r="D179" s="23"/>
      <c r="E179" s="2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24.75" customHeight="1">
      <c r="A180" s="3"/>
      <c r="B180" s="3"/>
      <c r="C180" s="22"/>
      <c r="D180" s="23"/>
      <c r="E180" s="2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24.75" customHeight="1">
      <c r="A181" s="3"/>
      <c r="B181" s="3"/>
      <c r="C181" s="22"/>
      <c r="D181" s="23"/>
      <c r="E181" s="2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24.75" customHeight="1">
      <c r="A182" s="3"/>
      <c r="B182" s="3"/>
      <c r="C182" s="22"/>
      <c r="D182" s="23"/>
      <c r="E182" s="2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24.75" customHeight="1">
      <c r="A183" s="3"/>
      <c r="B183" s="3"/>
      <c r="C183" s="22"/>
      <c r="D183" s="23"/>
      <c r="E183" s="2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24.75" customHeight="1">
      <c r="A184" s="3"/>
      <c r="B184" s="3"/>
      <c r="C184" s="22"/>
      <c r="D184" s="23"/>
      <c r="E184" s="2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24.75" customHeight="1">
      <c r="A185" s="3"/>
      <c r="B185" s="3"/>
      <c r="C185" s="22"/>
      <c r="D185" s="23"/>
      <c r="E185" s="2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24.75" customHeight="1">
      <c r="A186" s="3"/>
      <c r="B186" s="3"/>
      <c r="C186" s="22"/>
      <c r="D186" s="23"/>
      <c r="E186" s="2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24.75" customHeight="1">
      <c r="A187" s="3"/>
      <c r="B187" s="3"/>
      <c r="C187" s="22"/>
      <c r="D187" s="23"/>
      <c r="E187" s="2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24.75" customHeight="1">
      <c r="A188" s="3"/>
      <c r="B188" s="3"/>
      <c r="C188" s="22"/>
      <c r="D188" s="23"/>
      <c r="E188" s="2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24.75" customHeight="1">
      <c r="A189" s="3"/>
      <c r="B189" s="3"/>
      <c r="C189" s="22"/>
      <c r="D189" s="23"/>
      <c r="E189" s="2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24.75" customHeight="1">
      <c r="A190" s="3"/>
      <c r="B190" s="3"/>
      <c r="C190" s="22"/>
      <c r="D190" s="23"/>
      <c r="E190" s="2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24.75" customHeight="1">
      <c r="A191" s="3"/>
      <c r="B191" s="3"/>
      <c r="C191" s="22"/>
      <c r="D191" s="23"/>
      <c r="E191" s="2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24.75" customHeight="1">
      <c r="A192" s="3"/>
      <c r="B192" s="3"/>
      <c r="C192" s="22"/>
      <c r="D192" s="23"/>
      <c r="E192" s="2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24.75" customHeight="1">
      <c r="A193" s="3"/>
      <c r="B193" s="3"/>
      <c r="C193" s="22"/>
      <c r="D193" s="23"/>
      <c r="E193" s="2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24.75" customHeight="1">
      <c r="A194" s="3"/>
      <c r="B194" s="3"/>
      <c r="C194" s="22"/>
      <c r="D194" s="23"/>
      <c r="E194" s="2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24.75" customHeight="1">
      <c r="A195" s="3"/>
      <c r="B195" s="3"/>
      <c r="C195" s="22"/>
      <c r="D195" s="23"/>
      <c r="E195" s="2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24.75" customHeight="1">
      <c r="A196" s="3"/>
      <c r="B196" s="3"/>
      <c r="C196" s="22"/>
      <c r="D196" s="23"/>
      <c r="E196" s="2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24.75" customHeight="1">
      <c r="A197" s="3"/>
      <c r="B197" s="3"/>
      <c r="C197" s="22"/>
      <c r="D197" s="23"/>
      <c r="E197" s="2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24.75" customHeight="1">
      <c r="A198" s="3"/>
      <c r="B198" s="3"/>
      <c r="C198" s="22"/>
      <c r="D198" s="23"/>
      <c r="E198" s="2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24.75" customHeight="1">
      <c r="A199" s="3"/>
      <c r="B199" s="3"/>
      <c r="C199" s="22"/>
      <c r="D199" s="23"/>
      <c r="E199" s="2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24.75" customHeight="1">
      <c r="A200" s="3"/>
      <c r="B200" s="3"/>
      <c r="C200" s="22"/>
      <c r="D200" s="23"/>
      <c r="E200" s="2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24.75" customHeight="1">
      <c r="A201" s="3"/>
      <c r="B201" s="3"/>
      <c r="C201" s="22"/>
      <c r="D201" s="23"/>
      <c r="E201" s="2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24.75" customHeight="1">
      <c r="A202" s="3"/>
      <c r="B202" s="3"/>
      <c r="C202" s="22"/>
      <c r="D202" s="23"/>
      <c r="E202" s="2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24.75" customHeight="1">
      <c r="A203" s="3"/>
      <c r="B203" s="3"/>
      <c r="C203" s="22"/>
      <c r="D203" s="23"/>
      <c r="E203" s="2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24.75" customHeight="1">
      <c r="A204" s="3"/>
      <c r="B204" s="3"/>
      <c r="C204" s="22"/>
      <c r="D204" s="23"/>
      <c r="E204" s="2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24.75" customHeight="1">
      <c r="A205" s="3"/>
      <c r="B205" s="3"/>
      <c r="C205" s="22"/>
      <c r="D205" s="23"/>
      <c r="E205" s="2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24.75" customHeight="1">
      <c r="A206" s="3"/>
      <c r="B206" s="3"/>
      <c r="C206" s="22"/>
      <c r="D206" s="23"/>
      <c r="E206" s="2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24.75" customHeight="1">
      <c r="A207" s="3"/>
      <c r="B207" s="3"/>
      <c r="C207" s="22"/>
      <c r="D207" s="23"/>
      <c r="E207" s="2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24.75" customHeight="1">
      <c r="A208" s="3"/>
      <c r="B208" s="3"/>
      <c r="C208" s="22"/>
      <c r="D208" s="23"/>
      <c r="E208" s="2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24.75" customHeight="1">
      <c r="A209" s="3"/>
      <c r="B209" s="3"/>
      <c r="C209" s="22"/>
      <c r="D209" s="23"/>
      <c r="E209" s="2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24.75" customHeight="1">
      <c r="A210" s="3"/>
      <c r="B210" s="3"/>
      <c r="C210" s="22"/>
      <c r="D210" s="23"/>
      <c r="E210" s="2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24.75" customHeight="1">
      <c r="A211" s="3"/>
      <c r="B211" s="3"/>
      <c r="C211" s="22"/>
      <c r="D211" s="23"/>
      <c r="E211" s="2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24.75" customHeight="1">
      <c r="A212" s="3"/>
      <c r="B212" s="3"/>
      <c r="C212" s="22"/>
      <c r="D212" s="23"/>
      <c r="E212" s="2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24.75" customHeight="1">
      <c r="A213" s="3"/>
      <c r="B213" s="3"/>
      <c r="C213" s="22"/>
      <c r="D213" s="23"/>
      <c r="E213" s="2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24.75" customHeight="1">
      <c r="A214" s="3"/>
      <c r="B214" s="3"/>
      <c r="C214" s="22"/>
      <c r="D214" s="23"/>
      <c r="E214" s="2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24.75" customHeight="1">
      <c r="A215" s="3"/>
      <c r="B215" s="3"/>
      <c r="C215" s="22"/>
      <c r="D215" s="23"/>
      <c r="E215" s="2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24.75" customHeight="1">
      <c r="A216" s="3"/>
      <c r="B216" s="3"/>
      <c r="C216" s="22"/>
      <c r="D216" s="23"/>
      <c r="E216" s="2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24.75" customHeight="1">
      <c r="A217" s="3"/>
      <c r="B217" s="3"/>
      <c r="C217" s="22"/>
      <c r="D217" s="23"/>
      <c r="E217" s="2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24.75" customHeight="1">
      <c r="A218" s="3"/>
      <c r="B218" s="3"/>
      <c r="C218" s="22"/>
      <c r="D218" s="23"/>
      <c r="E218" s="2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24.75" customHeight="1">
      <c r="A219" s="3"/>
      <c r="B219" s="3"/>
      <c r="C219" s="22"/>
      <c r="D219" s="23"/>
      <c r="E219" s="2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24.75" customHeight="1">
      <c r="A220" s="3"/>
      <c r="B220" s="3"/>
      <c r="C220" s="22"/>
      <c r="D220" s="23"/>
      <c r="E220" s="2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24.75" customHeight="1">
      <c r="A221" s="3"/>
      <c r="B221" s="3"/>
      <c r="C221" s="22"/>
      <c r="D221" s="23"/>
      <c r="E221" s="2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24.75" customHeight="1">
      <c r="A222" s="3"/>
      <c r="B222" s="3"/>
      <c r="C222" s="22"/>
      <c r="D222" s="23"/>
      <c r="E222" s="2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24.75" customHeight="1">
      <c r="A223" s="3"/>
      <c r="B223" s="3"/>
      <c r="C223" s="22"/>
      <c r="D223" s="23"/>
      <c r="E223" s="2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24.75" customHeight="1">
      <c r="A224" s="3"/>
      <c r="B224" s="3"/>
      <c r="C224" s="22"/>
      <c r="D224" s="23"/>
      <c r="E224" s="2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24.75" customHeight="1">
      <c r="A225" s="3"/>
      <c r="B225" s="3"/>
      <c r="C225" s="22"/>
      <c r="D225" s="23"/>
      <c r="E225" s="2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24.75" customHeight="1">
      <c r="A226" s="3"/>
      <c r="B226" s="3"/>
      <c r="C226" s="22"/>
      <c r="D226" s="23"/>
      <c r="E226" s="2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24.75" customHeight="1">
      <c r="A227" s="3"/>
      <c r="B227" s="3"/>
      <c r="C227" s="22"/>
      <c r="D227" s="23"/>
      <c r="E227" s="2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24.75" customHeight="1">
      <c r="A228" s="3"/>
      <c r="B228" s="3"/>
      <c r="C228" s="22"/>
      <c r="D228" s="23"/>
      <c r="E228" s="23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24.75" customHeight="1">
      <c r="A229" s="3"/>
      <c r="B229" s="3"/>
      <c r="C229" s="22"/>
      <c r="D229" s="23"/>
      <c r="E229" s="23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24.75" customHeight="1">
      <c r="A230" s="3"/>
      <c r="B230" s="3"/>
      <c r="C230" s="22"/>
      <c r="D230" s="23"/>
      <c r="E230" s="23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24.75" customHeight="1">
      <c r="A231" s="3"/>
      <c r="B231" s="3"/>
      <c r="C231" s="22"/>
      <c r="D231" s="23"/>
      <c r="E231" s="23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24.75" customHeight="1">
      <c r="A232" s="3"/>
      <c r="B232" s="3"/>
      <c r="C232" s="22"/>
      <c r="D232" s="23"/>
      <c r="E232" s="23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24.75" customHeight="1">
      <c r="A233" s="3"/>
      <c r="B233" s="3"/>
      <c r="C233" s="22"/>
      <c r="D233" s="23"/>
      <c r="E233" s="23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24.75" customHeight="1">
      <c r="A234" s="3"/>
      <c r="B234" s="3"/>
      <c r="C234" s="22"/>
      <c r="D234" s="23"/>
      <c r="E234" s="23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24.75" customHeight="1">
      <c r="A235" s="3"/>
      <c r="B235" s="3"/>
      <c r="C235" s="22"/>
      <c r="D235" s="23"/>
      <c r="E235" s="23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24.75" customHeight="1">
      <c r="A236" s="3"/>
      <c r="B236" s="3"/>
      <c r="C236" s="22"/>
      <c r="D236" s="23"/>
      <c r="E236" s="23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24.75" customHeight="1">
      <c r="A237" s="3"/>
      <c r="B237" s="3"/>
      <c r="C237" s="22"/>
      <c r="D237" s="23"/>
      <c r="E237" s="23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24.75" customHeight="1">
      <c r="A238" s="3"/>
      <c r="B238" s="3"/>
      <c r="C238" s="22"/>
      <c r="D238" s="23"/>
      <c r="E238" s="23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24.75" customHeight="1">
      <c r="A239" s="3"/>
      <c r="B239" s="3"/>
      <c r="C239" s="22"/>
      <c r="D239" s="23"/>
      <c r="E239" s="23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24.75" customHeight="1">
      <c r="A240" s="3"/>
      <c r="B240" s="3"/>
      <c r="C240" s="22"/>
      <c r="D240" s="23"/>
      <c r="E240" s="23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24.75" customHeight="1">
      <c r="A241" s="3"/>
      <c r="B241" s="3"/>
      <c r="C241" s="22"/>
      <c r="D241" s="23"/>
      <c r="E241" s="23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24.75" customHeight="1">
      <c r="A242" s="3"/>
      <c r="B242" s="3"/>
      <c r="C242" s="22"/>
      <c r="D242" s="23"/>
      <c r="E242" s="23"/>
      <c r="F242" s="2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24.75" customHeight="1">
      <c r="A243" s="3"/>
      <c r="B243" s="3"/>
      <c r="C243" s="22"/>
      <c r="D243" s="23"/>
      <c r="E243" s="23"/>
      <c r="F243" s="2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24.75" customHeight="1">
      <c r="A244" s="3"/>
      <c r="B244" s="3"/>
      <c r="C244" s="22"/>
      <c r="D244" s="23"/>
      <c r="E244" s="23"/>
      <c r="F244" s="2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24.75" customHeight="1">
      <c r="A245" s="3"/>
      <c r="B245" s="3"/>
      <c r="C245" s="22"/>
      <c r="D245" s="23"/>
      <c r="E245" s="23"/>
      <c r="F245" s="2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24.75" customHeight="1">
      <c r="A246" s="3"/>
      <c r="B246" s="3"/>
      <c r="C246" s="22"/>
      <c r="D246" s="23"/>
      <c r="E246" s="23"/>
      <c r="F246" s="2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2:I3"/>
    <mergeCell ref="K2:L3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4" width="15.75"/>
  </cols>
  <sheetData>
    <row r="1" ht="22.5" customHeight="1">
      <c r="A1" s="1"/>
      <c r="B1" s="1"/>
      <c r="C1" s="2"/>
      <c r="D1" s="2"/>
      <c r="E1" s="2"/>
      <c r="F1" s="2"/>
      <c r="G1" s="3"/>
      <c r="H1" s="21"/>
      <c r="I1" s="21"/>
      <c r="J1" s="21"/>
      <c r="K1" s="21"/>
      <c r="L1" s="2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79" t="s">
        <v>1</v>
      </c>
      <c r="C2" s="87" t="s">
        <v>0</v>
      </c>
      <c r="D2" s="87" t="s">
        <v>3</v>
      </c>
      <c r="E2" s="87" t="s">
        <v>4</v>
      </c>
      <c r="F2" s="87" t="s">
        <v>5</v>
      </c>
      <c r="G2" s="3"/>
      <c r="H2" s="21"/>
      <c r="I2" s="21"/>
      <c r="J2" s="21"/>
      <c r="K2" s="21"/>
      <c r="L2" s="2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0" t="s">
        <v>88</v>
      </c>
      <c r="C3" s="88">
        <v>2013.0</v>
      </c>
      <c r="D3" s="89">
        <f>BALANCA!D3/1000000</f>
        <v>24.065308</v>
      </c>
      <c r="E3" s="89">
        <f>BALANCA!E3/1000000</f>
        <v>3.182729</v>
      </c>
      <c r="F3" s="89">
        <f>BALANCA!F3/1000000</f>
        <v>20.882579</v>
      </c>
      <c r="G3" s="3"/>
      <c r="H3" s="21"/>
      <c r="I3" s="21"/>
      <c r="J3" s="21"/>
      <c r="K3" s="21"/>
      <c r="L3" s="2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90"/>
      <c r="C4" s="91">
        <v>2014.0</v>
      </c>
      <c r="D4" s="92">
        <f>BALANCA!D4/1000000</f>
        <v>13.566214</v>
      </c>
      <c r="E4" s="92">
        <f>BALANCA!E4/1000000</f>
        <v>3.135895</v>
      </c>
      <c r="F4" s="92">
        <f>BALANCA!F4/1000000</f>
        <v>10.430319</v>
      </c>
      <c r="G4" s="21"/>
      <c r="H4" s="21"/>
      <c r="I4" s="21"/>
      <c r="J4" s="21"/>
      <c r="K4" s="21"/>
      <c r="L4" s="2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90"/>
      <c r="C5" s="88">
        <v>2015.0</v>
      </c>
      <c r="D5" s="89">
        <f>BALANCA!D5/1000000</f>
        <v>13.286922</v>
      </c>
      <c r="E5" s="89">
        <f>BALANCA!E5/1000000</f>
        <v>1.951385</v>
      </c>
      <c r="F5" s="89">
        <f>BALANCA!F5/1000000</f>
        <v>11.335537</v>
      </c>
      <c r="G5" s="21"/>
      <c r="H5" s="21"/>
      <c r="I5" s="21"/>
      <c r="J5" s="21"/>
      <c r="K5" s="21"/>
      <c r="L5" s="2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90"/>
      <c r="C6" s="91">
        <v>2016.0</v>
      </c>
      <c r="D6" s="92">
        <f>BALANCA!D6/1000000</f>
        <v>11.572666</v>
      </c>
      <c r="E6" s="92">
        <f>BALANCA!E6/1000000</f>
        <v>2.909467</v>
      </c>
      <c r="F6" s="92">
        <f>BALANCA!F6/1000000</f>
        <v>8.663199</v>
      </c>
      <c r="G6" s="21"/>
      <c r="H6" s="21"/>
      <c r="I6" s="21"/>
      <c r="J6" s="21"/>
      <c r="K6" s="21"/>
      <c r="L6" s="2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90"/>
      <c r="C7" s="88">
        <v>2017.0</v>
      </c>
      <c r="D7" s="89">
        <f>BALANCA!D7/1000000</f>
        <v>16.786737</v>
      </c>
      <c r="E7" s="89">
        <f>BALANCA!E7/1000000</f>
        <v>3.082003</v>
      </c>
      <c r="F7" s="89">
        <f>BALANCA!F7/1000000</f>
        <v>13.704734</v>
      </c>
      <c r="G7" s="21"/>
      <c r="H7" s="21"/>
      <c r="I7" s="21"/>
      <c r="J7" s="21"/>
      <c r="K7" s="21"/>
      <c r="L7" s="2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90"/>
      <c r="C8" s="91">
        <v>2018.0</v>
      </c>
      <c r="D8" s="92">
        <f>BALANCA!D8/1000000</f>
        <v>18.647646</v>
      </c>
      <c r="E8" s="92">
        <f>BALANCA!E8/1000000</f>
        <v>3.134106</v>
      </c>
      <c r="F8" s="92">
        <f>BALANCA!F8/1000000</f>
        <v>15.51354</v>
      </c>
      <c r="G8" s="21"/>
      <c r="H8" s="21"/>
      <c r="I8" s="21"/>
      <c r="J8" s="21"/>
      <c r="K8" s="21"/>
      <c r="L8" s="2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90"/>
      <c r="C9" s="88">
        <v>2019.0</v>
      </c>
      <c r="D9" s="89">
        <f>BALANCA!D9/1000000</f>
        <v>14.034606</v>
      </c>
      <c r="E9" s="89">
        <f>BALANCA!E9/1000000</f>
        <v>4.044352</v>
      </c>
      <c r="F9" s="89">
        <f>BALANCA!F9/1000000</f>
        <v>9.990254</v>
      </c>
      <c r="G9" s="21"/>
      <c r="H9" s="21"/>
      <c r="I9" s="21"/>
      <c r="J9" s="21"/>
      <c r="K9" s="21"/>
      <c r="L9" s="2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90"/>
      <c r="C10" s="91">
        <v>2020.0</v>
      </c>
      <c r="D10" s="92">
        <f>BALANCA!D10/1000000</f>
        <v>18.61457</v>
      </c>
      <c r="E10" s="92">
        <f>BALANCA!E10/1000000</f>
        <v>2.440798</v>
      </c>
      <c r="F10" s="92">
        <f>BALANCA!F10/1000000</f>
        <v>16.173772</v>
      </c>
      <c r="G10" s="21"/>
      <c r="H10" s="21"/>
      <c r="I10" s="21"/>
      <c r="J10" s="21"/>
      <c r="K10" s="21"/>
      <c r="L10" s="2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90"/>
      <c r="C11" s="88">
        <v>2021.0</v>
      </c>
      <c r="D11" s="89">
        <f>BALANCA!D11/1000000</f>
        <v>14.630647</v>
      </c>
      <c r="E11" s="89">
        <f>BALANCA!E11/1000000</f>
        <v>6.462679</v>
      </c>
      <c r="F11" s="89">
        <f>BALANCA!F11/1000000</f>
        <v>8.167968</v>
      </c>
      <c r="G11" s="21"/>
      <c r="H11" s="21"/>
      <c r="I11" s="21"/>
      <c r="J11" s="21"/>
      <c r="K11" s="21"/>
      <c r="L11" s="2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90"/>
      <c r="C12" s="91">
        <v>2022.0</v>
      </c>
      <c r="D12" s="92">
        <f>BALANCA!D12/1000000</f>
        <v>36.491743</v>
      </c>
      <c r="E12" s="92">
        <f>BALANCA!E12/1000000</f>
        <v>5.575872</v>
      </c>
      <c r="F12" s="92">
        <f>BALANCA!F12/1000000</f>
        <v>30.915871</v>
      </c>
      <c r="G12" s="21"/>
      <c r="H12" s="21"/>
      <c r="I12" s="21"/>
      <c r="J12" s="21"/>
      <c r="K12" s="21"/>
      <c r="L12" s="2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93"/>
      <c r="C13" s="88">
        <v>2023.0</v>
      </c>
      <c r="D13" s="89">
        <f>BALANCA!D13/1000000</f>
        <v>24.205391</v>
      </c>
      <c r="E13" s="89">
        <f>BALANCA!E13/1000000</f>
        <v>2.993461</v>
      </c>
      <c r="F13" s="89">
        <f>BALANCA!F13/1000000</f>
        <v>21.21193</v>
      </c>
      <c r="G13" s="21"/>
      <c r="H13" s="21"/>
      <c r="I13" s="21"/>
      <c r="J13" s="21"/>
      <c r="K13" s="21"/>
      <c r="L13" s="2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94" t="s">
        <v>90</v>
      </c>
      <c r="C14" s="91">
        <v>2013.0</v>
      </c>
      <c r="D14" s="92">
        <f>BALANCA!D14/1000000</f>
        <v>26.293369</v>
      </c>
      <c r="E14" s="92">
        <f>BALANCA!E14/1000000</f>
        <v>4.422849</v>
      </c>
      <c r="F14" s="92">
        <f>BALANCA!F14/1000000</f>
        <v>21.87052</v>
      </c>
      <c r="G14" s="21"/>
      <c r="H14" s="21"/>
      <c r="I14" s="21"/>
      <c r="J14" s="21"/>
      <c r="K14" s="21"/>
      <c r="L14" s="2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90"/>
      <c r="C15" s="88">
        <v>2014.0</v>
      </c>
      <c r="D15" s="89">
        <f>BALANCA!D15/1000000</f>
        <v>22.319705</v>
      </c>
      <c r="E15" s="89">
        <f>BALANCA!E15/1000000</f>
        <v>1.240465</v>
      </c>
      <c r="F15" s="89">
        <f>BALANCA!F15/1000000</f>
        <v>21.07924</v>
      </c>
      <c r="G15" s="21"/>
      <c r="H15" s="21"/>
      <c r="I15" s="21"/>
      <c r="J15" s="21"/>
      <c r="K15" s="21"/>
      <c r="L15" s="2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90"/>
      <c r="C16" s="91">
        <v>2015.0</v>
      </c>
      <c r="D16" s="92">
        <f>BALANCA!D16/1000000</f>
        <v>11.872399</v>
      </c>
      <c r="E16" s="92">
        <f>BALANCA!E16/1000000</f>
        <v>3.781546</v>
      </c>
      <c r="F16" s="92">
        <f>BALANCA!F16/1000000</f>
        <v>8.090853</v>
      </c>
      <c r="G16" s="21"/>
      <c r="H16" s="21"/>
      <c r="I16" s="21"/>
      <c r="J16" s="21"/>
      <c r="K16" s="21"/>
      <c r="L16" s="2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90"/>
      <c r="C17" s="88">
        <v>2016.0</v>
      </c>
      <c r="D17" s="89">
        <f>BALANCA!D17/1000000</f>
        <v>12.481052</v>
      </c>
      <c r="E17" s="89">
        <f>BALANCA!E17/1000000</f>
        <v>3.02915</v>
      </c>
      <c r="F17" s="89">
        <f>BALANCA!F17/1000000</f>
        <v>9.451902</v>
      </c>
      <c r="G17" s="21"/>
      <c r="H17" s="21"/>
      <c r="I17" s="21"/>
      <c r="J17" s="21"/>
      <c r="K17" s="21"/>
      <c r="L17" s="2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90"/>
      <c r="C18" s="91">
        <v>2017.0</v>
      </c>
      <c r="D18" s="92">
        <f>BALANCA!D18/1000000</f>
        <v>18.301467</v>
      </c>
      <c r="E18" s="92">
        <f>BALANCA!E18/1000000</f>
        <v>1.613063</v>
      </c>
      <c r="F18" s="92">
        <f>BALANCA!F18/1000000</f>
        <v>16.688404</v>
      </c>
      <c r="G18" s="21"/>
      <c r="H18" s="21"/>
      <c r="I18" s="21"/>
      <c r="J18" s="21"/>
      <c r="K18" s="21"/>
      <c r="L18" s="2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90"/>
      <c r="C19" s="88">
        <v>2018.0</v>
      </c>
      <c r="D19" s="89">
        <f>BALANCA!D19/1000000</f>
        <v>16.162299</v>
      </c>
      <c r="E19" s="89">
        <f>BALANCA!E19/1000000</f>
        <v>2.71007</v>
      </c>
      <c r="F19" s="89">
        <f>BALANCA!F19/1000000</f>
        <v>13.452229</v>
      </c>
      <c r="G19" s="21"/>
      <c r="H19" s="21"/>
      <c r="I19" s="21"/>
      <c r="J19" s="21"/>
      <c r="K19" s="21"/>
      <c r="L19" s="2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90"/>
      <c r="C20" s="91">
        <v>2019.0</v>
      </c>
      <c r="D20" s="92">
        <f>BALANCA!D20/1000000</f>
        <v>20.542306</v>
      </c>
      <c r="E20" s="92">
        <f>BALANCA!E20/1000000</f>
        <v>3.816806</v>
      </c>
      <c r="F20" s="92">
        <f>BALANCA!F20/1000000</f>
        <v>16.7255</v>
      </c>
      <c r="G20" s="21"/>
      <c r="H20" s="21"/>
      <c r="I20" s="21"/>
      <c r="J20" s="21"/>
      <c r="K20" s="21"/>
      <c r="L20" s="2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90"/>
      <c r="C21" s="88">
        <v>2020.0</v>
      </c>
      <c r="D21" s="89">
        <f>BALANCA!D21/1000000</f>
        <v>16.656412</v>
      </c>
      <c r="E21" s="89">
        <f>BALANCA!E21/1000000</f>
        <v>2.322588</v>
      </c>
      <c r="F21" s="89">
        <f>BALANCA!F21/1000000</f>
        <v>14.333824</v>
      </c>
      <c r="G21" s="21"/>
      <c r="H21" s="21"/>
      <c r="I21" s="21"/>
      <c r="J21" s="21"/>
      <c r="K21" s="21"/>
      <c r="L21" s="2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90"/>
      <c r="C22" s="91">
        <v>2021.0</v>
      </c>
      <c r="D22" s="92">
        <f>BALANCA!D22/1000000</f>
        <v>15.816767</v>
      </c>
      <c r="E22" s="92">
        <f>BALANCA!E22/1000000</f>
        <v>7.258851</v>
      </c>
      <c r="F22" s="92">
        <f>BALANCA!F22/1000000</f>
        <v>8.557916</v>
      </c>
      <c r="G22" s="21"/>
      <c r="H22" s="21"/>
      <c r="I22" s="21"/>
      <c r="J22" s="21"/>
      <c r="K22" s="21"/>
      <c r="L22" s="2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90"/>
      <c r="C23" s="88">
        <v>2022.0</v>
      </c>
      <c r="D23" s="89">
        <f>BALANCA!D23/1000000</f>
        <v>31.596425</v>
      </c>
      <c r="E23" s="89">
        <f>BALANCA!E23/1000000</f>
        <v>5.161096</v>
      </c>
      <c r="F23" s="89">
        <f>BALANCA!F23/1000000</f>
        <v>26.435329</v>
      </c>
      <c r="G23" s="21"/>
      <c r="H23" s="21"/>
      <c r="I23" s="21"/>
      <c r="J23" s="21"/>
      <c r="K23" s="21"/>
      <c r="L23" s="2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93"/>
      <c r="C24" s="91">
        <v>2023.0</v>
      </c>
      <c r="D24" s="92">
        <f>BALANCA!D24/1000000</f>
        <v>19.116854</v>
      </c>
      <c r="E24" s="92">
        <f>BALANCA!E24/1000000</f>
        <v>2.903166</v>
      </c>
      <c r="F24" s="92">
        <f>BALANCA!F24/1000000</f>
        <v>16.213688</v>
      </c>
      <c r="G24" s="21"/>
      <c r="H24" s="21"/>
      <c r="I24" s="21"/>
      <c r="J24" s="21"/>
      <c r="K24" s="21"/>
      <c r="L24" s="2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0" t="s">
        <v>91</v>
      </c>
      <c r="C25" s="88">
        <v>2013.0</v>
      </c>
      <c r="D25" s="89">
        <f>BALANCA!D25/1000000</f>
        <v>23.1746</v>
      </c>
      <c r="E25" s="89">
        <f>BALANCA!E25/1000000</f>
        <v>4.006953</v>
      </c>
      <c r="F25" s="89">
        <f>BALANCA!F25/1000000</f>
        <v>19.167647</v>
      </c>
      <c r="G25" s="21"/>
      <c r="H25" s="21"/>
      <c r="I25" s="21"/>
      <c r="J25" s="21"/>
      <c r="K25" s="21"/>
      <c r="L25" s="2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90"/>
      <c r="C26" s="91">
        <v>2014.0</v>
      </c>
      <c r="D26" s="92">
        <f>BALANCA!D26/1000000</f>
        <v>22.242289</v>
      </c>
      <c r="E26" s="92">
        <f>BALANCA!E26/1000000</f>
        <v>2.711018</v>
      </c>
      <c r="F26" s="92">
        <f>BALANCA!F26/1000000</f>
        <v>19.531271</v>
      </c>
      <c r="G26" s="21"/>
      <c r="H26" s="21"/>
      <c r="I26" s="21"/>
      <c r="J26" s="21"/>
      <c r="K26" s="21"/>
      <c r="L26" s="2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90"/>
      <c r="C27" s="88">
        <v>2015.0</v>
      </c>
      <c r="D27" s="89">
        <f>BALANCA!D27/1000000</f>
        <v>12.320485</v>
      </c>
      <c r="E27" s="89">
        <f>BALANCA!E27/1000000</f>
        <v>1.453981</v>
      </c>
      <c r="F27" s="89">
        <f>BALANCA!F27/1000000</f>
        <v>10.866504</v>
      </c>
      <c r="G27" s="21"/>
      <c r="H27" s="21"/>
      <c r="I27" s="21"/>
      <c r="J27" s="21"/>
      <c r="K27" s="21"/>
      <c r="L27" s="2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90"/>
      <c r="C28" s="91">
        <v>2016.0</v>
      </c>
      <c r="D28" s="92">
        <f>BALANCA!D28/1000000</f>
        <v>14.349215</v>
      </c>
      <c r="E28" s="92">
        <f>BALANCA!E28/1000000</f>
        <v>2.087206</v>
      </c>
      <c r="F28" s="92">
        <f>BALANCA!F28/1000000</f>
        <v>12.262009</v>
      </c>
      <c r="G28" s="21"/>
      <c r="H28" s="21"/>
      <c r="I28" s="21"/>
      <c r="J28" s="21"/>
      <c r="K28" s="21"/>
      <c r="L28" s="2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90"/>
      <c r="C29" s="88">
        <v>2017.0</v>
      </c>
      <c r="D29" s="89">
        <f>BALANCA!D29/1000000</f>
        <v>19.781239</v>
      </c>
      <c r="E29" s="89">
        <f>BALANCA!E29/1000000</f>
        <v>3.516006</v>
      </c>
      <c r="F29" s="89">
        <f>BALANCA!F29/1000000</f>
        <v>16.265233</v>
      </c>
      <c r="G29" s="21"/>
      <c r="H29" s="21"/>
      <c r="I29" s="21"/>
      <c r="J29" s="21"/>
      <c r="K29" s="21"/>
      <c r="L29" s="2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90"/>
      <c r="C30" s="91">
        <v>2018.0</v>
      </c>
      <c r="D30" s="92">
        <f>BALANCA!D30/1000000</f>
        <v>22.71273</v>
      </c>
      <c r="E30" s="92">
        <f>BALANCA!E30/1000000</f>
        <v>2.593493</v>
      </c>
      <c r="F30" s="92">
        <f>BALANCA!F30/1000000</f>
        <v>20.119237</v>
      </c>
      <c r="G30" s="21"/>
      <c r="H30" s="21"/>
      <c r="I30" s="21"/>
      <c r="J30" s="21"/>
      <c r="K30" s="21"/>
      <c r="L30" s="2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90"/>
      <c r="C31" s="88">
        <v>2019.0</v>
      </c>
      <c r="D31" s="89">
        <f>BALANCA!D31/1000000</f>
        <v>15.650368</v>
      </c>
      <c r="E31" s="89">
        <f>BALANCA!E31/1000000</f>
        <v>3.427808</v>
      </c>
      <c r="F31" s="89">
        <f>BALANCA!F31/1000000</f>
        <v>12.22256</v>
      </c>
      <c r="G31" s="21"/>
      <c r="H31" s="21"/>
      <c r="I31" s="21"/>
      <c r="J31" s="21"/>
      <c r="K31" s="21"/>
      <c r="L31" s="2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90"/>
      <c r="C32" s="91">
        <v>2020.0</v>
      </c>
      <c r="D32" s="92">
        <f>BALANCA!D32/1000000</f>
        <v>10.109263</v>
      </c>
      <c r="E32" s="92">
        <f>BALANCA!E32/1000000</f>
        <v>2.378097</v>
      </c>
      <c r="F32" s="92">
        <f>BALANCA!F32/1000000</f>
        <v>7.731166</v>
      </c>
      <c r="G32" s="21"/>
      <c r="H32" s="21"/>
      <c r="I32" s="21"/>
      <c r="J32" s="21"/>
      <c r="K32" s="21"/>
      <c r="L32" s="2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90"/>
      <c r="C33" s="88">
        <v>2021.0</v>
      </c>
      <c r="D33" s="89">
        <f>BALANCA!D33/1000000</f>
        <v>21.301532</v>
      </c>
      <c r="E33" s="89">
        <f>BALANCA!E33/1000000</f>
        <v>5.670668</v>
      </c>
      <c r="F33" s="89">
        <f>BALANCA!F33/1000000</f>
        <v>15.630864</v>
      </c>
      <c r="G33" s="21"/>
      <c r="H33" s="21"/>
      <c r="I33" s="21"/>
      <c r="J33" s="21"/>
      <c r="K33" s="21"/>
      <c r="L33" s="2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90"/>
      <c r="C34" s="91">
        <v>2022.0</v>
      </c>
      <c r="D34" s="92">
        <f>BALANCA!D34/1000000</f>
        <v>22.688469</v>
      </c>
      <c r="E34" s="92">
        <f>BALANCA!E34/1000000</f>
        <v>3.694826</v>
      </c>
      <c r="F34" s="92">
        <f>BALANCA!F34/1000000</f>
        <v>18.993643</v>
      </c>
      <c r="G34" s="21"/>
      <c r="H34" s="21"/>
      <c r="I34" s="21"/>
      <c r="J34" s="21"/>
      <c r="K34" s="21"/>
      <c r="L34" s="2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93"/>
      <c r="C35" s="88">
        <v>2023.0</v>
      </c>
      <c r="D35" s="89">
        <f>BALANCA!D35/1000000</f>
        <v>0</v>
      </c>
      <c r="E35" s="89">
        <f>BALANCA!E35/1000000</f>
        <v>0</v>
      </c>
      <c r="F35" s="89">
        <f>BALANCA!F35/1000000</f>
        <v>0</v>
      </c>
      <c r="G35" s="21"/>
      <c r="H35" s="21"/>
      <c r="I35" s="21"/>
      <c r="J35" s="21"/>
      <c r="K35" s="21"/>
      <c r="L35" s="2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94" t="s">
        <v>92</v>
      </c>
      <c r="C36" s="91">
        <v>2013.0</v>
      </c>
      <c r="D36" s="92">
        <f>BALANCA!D36/1000000</f>
        <v>16.11619</v>
      </c>
      <c r="E36" s="92">
        <f>BALANCA!E36/1000000</f>
        <v>2.799843</v>
      </c>
      <c r="F36" s="92">
        <f>BALANCA!F36/1000000</f>
        <v>13.316347</v>
      </c>
      <c r="G36" s="21"/>
      <c r="H36" s="21"/>
      <c r="I36" s="21"/>
      <c r="J36" s="21"/>
      <c r="K36" s="21"/>
      <c r="L36" s="2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90"/>
      <c r="C37" s="88">
        <v>2014.0</v>
      </c>
      <c r="D37" s="89">
        <f>BALANCA!D37/1000000</f>
        <v>18.28513</v>
      </c>
      <c r="E37" s="89">
        <f>BALANCA!E37/1000000</f>
        <v>3.973666</v>
      </c>
      <c r="F37" s="89">
        <f>BALANCA!F37/1000000</f>
        <v>14.311464</v>
      </c>
      <c r="G37" s="21"/>
      <c r="H37" s="21"/>
      <c r="I37" s="21"/>
      <c r="J37" s="21"/>
      <c r="K37" s="21"/>
      <c r="L37" s="2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90"/>
      <c r="C38" s="91">
        <v>2015.0</v>
      </c>
      <c r="D38" s="92">
        <f>BALANCA!D38/1000000</f>
        <v>12.128374</v>
      </c>
      <c r="E38" s="92">
        <f>BALANCA!E38/1000000</f>
        <v>1.438188</v>
      </c>
      <c r="F38" s="92">
        <f>BALANCA!F38/1000000</f>
        <v>10.690186</v>
      </c>
      <c r="G38" s="21"/>
      <c r="H38" s="21"/>
      <c r="I38" s="21"/>
      <c r="J38" s="21"/>
      <c r="K38" s="21"/>
      <c r="L38" s="2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90"/>
      <c r="C39" s="88">
        <v>2016.0</v>
      </c>
      <c r="D39" s="89">
        <f>BALANCA!D39/1000000</f>
        <v>13.630596</v>
      </c>
      <c r="E39" s="89">
        <f>BALANCA!E39/1000000</f>
        <v>1.976024</v>
      </c>
      <c r="F39" s="89">
        <f>BALANCA!F39/1000000</f>
        <v>11.654572</v>
      </c>
      <c r="G39" s="21"/>
      <c r="H39" s="21"/>
      <c r="I39" s="21"/>
      <c r="J39" s="21"/>
      <c r="K39" s="21"/>
      <c r="L39" s="2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90"/>
      <c r="C40" s="91">
        <v>2017.0</v>
      </c>
      <c r="D40" s="92">
        <f>BALANCA!D40/1000000</f>
        <v>20.983212</v>
      </c>
      <c r="E40" s="92">
        <f>BALANCA!E40/1000000</f>
        <v>1.646365</v>
      </c>
      <c r="F40" s="92">
        <f>BALANCA!F40/1000000</f>
        <v>19.336847</v>
      </c>
      <c r="G40" s="21"/>
      <c r="H40" s="21"/>
      <c r="I40" s="21"/>
      <c r="J40" s="21"/>
      <c r="K40" s="21"/>
      <c r="L40" s="2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90"/>
      <c r="C41" s="88">
        <v>2018.0</v>
      </c>
      <c r="D41" s="89">
        <f>BALANCA!D41/1000000</f>
        <v>20.229586</v>
      </c>
      <c r="E41" s="89">
        <f>BALANCA!E41/1000000</f>
        <v>2.7277</v>
      </c>
      <c r="F41" s="89">
        <f>BALANCA!F41/1000000</f>
        <v>17.501886</v>
      </c>
      <c r="G41" s="21"/>
      <c r="H41" s="21"/>
      <c r="I41" s="21"/>
      <c r="J41" s="21"/>
      <c r="K41" s="21"/>
      <c r="L41" s="2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90"/>
      <c r="C42" s="91">
        <v>2019.0</v>
      </c>
      <c r="D42" s="92">
        <f>BALANCA!D42/1000000</f>
        <v>14.481153</v>
      </c>
      <c r="E42" s="92">
        <f>BALANCA!E42/1000000</f>
        <v>2.254229</v>
      </c>
      <c r="F42" s="92">
        <f>BALANCA!F42/1000000</f>
        <v>12.226924</v>
      </c>
      <c r="G42" s="21"/>
      <c r="H42" s="21"/>
      <c r="I42" s="21"/>
      <c r="J42" s="21"/>
      <c r="K42" s="21"/>
      <c r="L42" s="2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90"/>
      <c r="C43" s="88">
        <v>2020.0</v>
      </c>
      <c r="D43" s="89">
        <f>BALANCA!D43/1000000</f>
        <v>16.639276</v>
      </c>
      <c r="E43" s="89">
        <f>BALANCA!E43/1000000</f>
        <v>2.495035</v>
      </c>
      <c r="F43" s="89">
        <f>BALANCA!F43/1000000</f>
        <v>14.144241</v>
      </c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90"/>
      <c r="C44" s="91">
        <v>2021.0</v>
      </c>
      <c r="D44" s="92">
        <f>BALANCA!D44/1000000</f>
        <v>26.389066</v>
      </c>
      <c r="E44" s="92">
        <f>BALANCA!E44/1000000</f>
        <v>6.601209</v>
      </c>
      <c r="F44" s="92">
        <f>BALANCA!F44/1000000</f>
        <v>19.787857</v>
      </c>
      <c r="G44" s="21"/>
      <c r="H44" s="21"/>
      <c r="I44" s="21"/>
      <c r="J44" s="21"/>
      <c r="K44" s="2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90"/>
      <c r="C45" s="88">
        <v>2022.0</v>
      </c>
      <c r="D45" s="89">
        <f>BALANCA!D45/1000000</f>
        <v>15.229248</v>
      </c>
      <c r="E45" s="89">
        <f>BALANCA!E45/1000000</f>
        <v>2.789077</v>
      </c>
      <c r="F45" s="89">
        <f>BALANCA!F45/1000000</f>
        <v>12.440171</v>
      </c>
      <c r="G45" s="21"/>
      <c r="H45" s="21"/>
      <c r="I45" s="21"/>
      <c r="J45" s="21"/>
      <c r="K45" s="2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3"/>
      <c r="C46" s="91">
        <v>2023.0</v>
      </c>
      <c r="D46" s="92">
        <f>BALANCA!D46/1000000</f>
        <v>0</v>
      </c>
      <c r="E46" s="92">
        <f>BALANCA!E46/1000000</f>
        <v>0</v>
      </c>
      <c r="F46" s="92">
        <f>BALANCA!F46/1000000</f>
        <v>0</v>
      </c>
      <c r="G46" s="21"/>
      <c r="H46" s="21"/>
      <c r="I46" s="21"/>
      <c r="J46" s="21"/>
      <c r="K46" s="2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2"/>
      <c r="B47" s="22"/>
      <c r="C47" s="3"/>
      <c r="D47" s="23"/>
      <c r="E47" s="23"/>
      <c r="F47" s="23"/>
      <c r="G47" s="21"/>
      <c r="H47" s="21"/>
      <c r="I47" s="21"/>
      <c r="J47" s="21"/>
      <c r="K47" s="2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24.75" customHeight="1">
      <c r="A48" s="22"/>
      <c r="B48" s="22"/>
      <c r="C48" s="3"/>
      <c r="D48" s="23"/>
      <c r="E48" s="23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24.75" customHeight="1">
      <c r="A49" s="22"/>
      <c r="B49" s="22"/>
      <c r="C49" s="3"/>
      <c r="D49" s="23"/>
      <c r="E49" s="23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24.75" customHeight="1">
      <c r="A50" s="22"/>
      <c r="B50" s="22"/>
      <c r="C50" s="3"/>
      <c r="D50" s="23"/>
      <c r="E50" s="23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24.75" customHeight="1">
      <c r="A51" s="22"/>
      <c r="B51" s="22"/>
      <c r="C51" s="3"/>
      <c r="D51" s="23"/>
      <c r="E51" s="23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24.75" customHeight="1">
      <c r="A52" s="22"/>
      <c r="B52" s="22"/>
      <c r="C52" s="3"/>
      <c r="D52" s="23"/>
      <c r="E52" s="23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24.75" customHeight="1">
      <c r="A53" s="22"/>
      <c r="B53" s="22"/>
      <c r="C53" s="3"/>
      <c r="D53" s="23"/>
      <c r="E53" s="23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24.75" customHeight="1">
      <c r="A54" s="22"/>
      <c r="B54" s="22"/>
      <c r="C54" s="3"/>
      <c r="D54" s="23"/>
      <c r="E54" s="23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24.75" customHeight="1">
      <c r="A55" s="22"/>
      <c r="B55" s="22"/>
      <c r="C55" s="3"/>
      <c r="D55" s="23"/>
      <c r="E55" s="23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24.75" customHeight="1">
      <c r="A56" s="22"/>
      <c r="B56" s="22"/>
      <c r="C56" s="3"/>
      <c r="D56" s="23"/>
      <c r="E56" s="23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24.75" customHeight="1">
      <c r="A57" s="22"/>
      <c r="B57" s="22"/>
      <c r="C57" s="3"/>
      <c r="D57" s="23"/>
      <c r="E57" s="23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24.75" customHeight="1">
      <c r="A58" s="22"/>
      <c r="B58" s="22"/>
      <c r="C58" s="3"/>
      <c r="D58" s="23"/>
      <c r="E58" s="23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24.75" customHeight="1">
      <c r="A59" s="22"/>
      <c r="B59" s="22"/>
      <c r="C59" s="3"/>
      <c r="D59" s="23"/>
      <c r="E59" s="23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24.75" customHeight="1">
      <c r="A60" s="22"/>
      <c r="B60" s="22"/>
      <c r="C60" s="3"/>
      <c r="D60" s="23"/>
      <c r="E60" s="23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24.75" customHeight="1">
      <c r="A61" s="22"/>
      <c r="B61" s="22"/>
      <c r="C61" s="3"/>
      <c r="D61" s="23"/>
      <c r="E61" s="23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24.75" customHeight="1">
      <c r="A62" s="22"/>
      <c r="B62" s="22"/>
      <c r="C62" s="3"/>
      <c r="D62" s="23"/>
      <c r="E62" s="23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24.75" customHeight="1">
      <c r="A63" s="22"/>
      <c r="B63" s="22"/>
      <c r="C63" s="3"/>
      <c r="D63" s="23"/>
      <c r="E63" s="23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24.75" customHeight="1">
      <c r="A64" s="22"/>
      <c r="B64" s="22"/>
      <c r="C64" s="3"/>
      <c r="D64" s="23"/>
      <c r="E64" s="23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2"/>
      <c r="B65" s="22"/>
      <c r="C65" s="3"/>
      <c r="D65" s="23"/>
      <c r="E65" s="23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2"/>
      <c r="B66" s="22"/>
      <c r="C66" s="3"/>
      <c r="D66" s="23"/>
      <c r="E66" s="23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2"/>
      <c r="B67" s="22"/>
      <c r="C67" s="3"/>
      <c r="D67" s="23"/>
      <c r="E67" s="23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2"/>
      <c r="B68" s="22"/>
      <c r="C68" s="3"/>
      <c r="D68" s="23"/>
      <c r="E68" s="23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2"/>
      <c r="B69" s="22"/>
      <c r="C69" s="3"/>
      <c r="D69" s="23"/>
      <c r="E69" s="23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2"/>
      <c r="B70" s="22"/>
      <c r="C70" s="3"/>
      <c r="D70" s="23"/>
      <c r="E70" s="23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2"/>
      <c r="B71" s="22"/>
      <c r="C71" s="3"/>
      <c r="D71" s="23"/>
      <c r="E71" s="23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2"/>
      <c r="B72" s="22"/>
      <c r="C72" s="3"/>
      <c r="D72" s="23"/>
      <c r="E72" s="23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2"/>
      <c r="B73" s="22"/>
      <c r="C73" s="3"/>
      <c r="D73" s="23"/>
      <c r="E73" s="23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2"/>
      <c r="B74" s="22"/>
      <c r="C74" s="3"/>
      <c r="D74" s="23"/>
      <c r="E74" s="23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2"/>
      <c r="B75" s="22"/>
      <c r="C75" s="3"/>
      <c r="D75" s="23"/>
      <c r="E75" s="23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2"/>
      <c r="B76" s="22"/>
      <c r="C76" s="3"/>
      <c r="D76" s="23"/>
      <c r="E76" s="23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2"/>
      <c r="B77" s="22"/>
      <c r="C77" s="3"/>
      <c r="D77" s="23"/>
      <c r="E77" s="23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2"/>
      <c r="B78" s="22"/>
      <c r="C78" s="3"/>
      <c r="D78" s="23"/>
      <c r="E78" s="23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2"/>
      <c r="B79" s="22"/>
      <c r="C79" s="3"/>
      <c r="D79" s="23"/>
      <c r="E79" s="23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2"/>
      <c r="B80" s="22"/>
      <c r="C80" s="3"/>
      <c r="D80" s="23"/>
      <c r="E80" s="23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2"/>
      <c r="B81" s="22"/>
      <c r="C81" s="3"/>
      <c r="D81" s="23"/>
      <c r="E81" s="23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2"/>
      <c r="B82" s="22"/>
      <c r="C82" s="3"/>
      <c r="D82" s="23"/>
      <c r="E82" s="23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2"/>
      <c r="B83" s="22"/>
      <c r="C83" s="3"/>
      <c r="D83" s="23"/>
      <c r="E83" s="23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2"/>
      <c r="B84" s="22"/>
      <c r="C84" s="3"/>
      <c r="D84" s="23"/>
      <c r="E84" s="23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2"/>
      <c r="B85" s="22"/>
      <c r="C85" s="3"/>
      <c r="D85" s="23"/>
      <c r="E85" s="23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2"/>
      <c r="B86" s="22"/>
      <c r="C86" s="3"/>
      <c r="D86" s="23"/>
      <c r="E86" s="23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2"/>
      <c r="B87" s="22"/>
      <c r="C87" s="3"/>
      <c r="D87" s="23"/>
      <c r="E87" s="23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22"/>
      <c r="B88" s="22"/>
      <c r="C88" s="3"/>
      <c r="D88" s="23"/>
      <c r="E88" s="2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22"/>
      <c r="B89" s="22"/>
      <c r="C89" s="3"/>
      <c r="D89" s="23"/>
      <c r="E89" s="2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22"/>
      <c r="B90" s="22"/>
      <c r="C90" s="3"/>
      <c r="D90" s="23"/>
      <c r="E90" s="2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22"/>
      <c r="B91" s="22"/>
      <c r="C91" s="3"/>
      <c r="D91" s="23"/>
      <c r="E91" s="2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22"/>
      <c r="B92" s="22"/>
      <c r="C92" s="3"/>
      <c r="D92" s="23"/>
      <c r="E92" s="2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22"/>
      <c r="B93" s="22"/>
      <c r="C93" s="3"/>
      <c r="D93" s="23"/>
      <c r="E93" s="2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22"/>
      <c r="B94" s="22"/>
      <c r="C94" s="3"/>
      <c r="D94" s="23"/>
      <c r="E94" s="2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22"/>
      <c r="B95" s="22"/>
      <c r="C95" s="3"/>
      <c r="D95" s="23"/>
      <c r="E95" s="2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22"/>
      <c r="B96" s="22"/>
      <c r="C96" s="3"/>
      <c r="D96" s="23"/>
      <c r="E96" s="2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22"/>
      <c r="B97" s="22"/>
      <c r="C97" s="3"/>
      <c r="D97" s="23"/>
      <c r="E97" s="2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22"/>
      <c r="B98" s="22"/>
      <c r="C98" s="3"/>
      <c r="D98" s="23"/>
      <c r="E98" s="2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22"/>
      <c r="B99" s="22"/>
      <c r="C99" s="3"/>
      <c r="D99" s="23"/>
      <c r="E99" s="2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22"/>
      <c r="B100" s="22"/>
      <c r="C100" s="3"/>
      <c r="D100" s="23"/>
      <c r="E100" s="2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22"/>
      <c r="B101" s="22"/>
      <c r="C101" s="3"/>
      <c r="D101" s="23"/>
      <c r="E101" s="2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22"/>
      <c r="B102" s="22"/>
      <c r="C102" s="3"/>
      <c r="D102" s="23"/>
      <c r="E102" s="2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22"/>
      <c r="B103" s="22"/>
      <c r="C103" s="3"/>
      <c r="D103" s="23"/>
      <c r="E103" s="2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22"/>
      <c r="B104" s="22"/>
      <c r="C104" s="3"/>
      <c r="D104" s="23"/>
      <c r="E104" s="2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22"/>
      <c r="B105" s="22"/>
      <c r="C105" s="3"/>
      <c r="D105" s="23"/>
      <c r="E105" s="2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22"/>
      <c r="B106" s="22"/>
      <c r="C106" s="3"/>
      <c r="D106" s="23"/>
      <c r="E106" s="2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22"/>
      <c r="B107" s="22"/>
      <c r="C107" s="3"/>
      <c r="D107" s="23"/>
      <c r="E107" s="2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22"/>
      <c r="B108" s="22"/>
      <c r="C108" s="3"/>
      <c r="D108" s="23"/>
      <c r="E108" s="2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22"/>
      <c r="B109" s="22"/>
      <c r="C109" s="3"/>
      <c r="D109" s="23"/>
      <c r="E109" s="2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22"/>
      <c r="B110" s="22"/>
      <c r="C110" s="3"/>
      <c r="D110" s="23"/>
      <c r="E110" s="2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22"/>
      <c r="B111" s="22"/>
      <c r="C111" s="3"/>
      <c r="D111" s="23"/>
      <c r="E111" s="2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22"/>
      <c r="B112" s="22"/>
      <c r="C112" s="3"/>
      <c r="D112" s="23"/>
      <c r="E112" s="2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22"/>
      <c r="B113" s="22"/>
      <c r="C113" s="3"/>
      <c r="D113" s="23"/>
      <c r="E113" s="2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22"/>
      <c r="B114" s="22"/>
      <c r="C114" s="3"/>
      <c r="D114" s="23"/>
      <c r="E114" s="2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22"/>
      <c r="B115" s="22"/>
      <c r="C115" s="3"/>
      <c r="D115" s="23"/>
      <c r="E115" s="2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22"/>
      <c r="B116" s="22"/>
      <c r="C116" s="3"/>
      <c r="D116" s="23"/>
      <c r="E116" s="2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22"/>
      <c r="B117" s="22"/>
      <c r="C117" s="3"/>
      <c r="D117" s="23"/>
      <c r="E117" s="2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22"/>
      <c r="B118" s="22"/>
      <c r="C118" s="3"/>
      <c r="D118" s="23"/>
      <c r="E118" s="2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22"/>
      <c r="B119" s="22"/>
      <c r="C119" s="3"/>
      <c r="D119" s="23"/>
      <c r="E119" s="2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22"/>
      <c r="B120" s="22"/>
      <c r="C120" s="3"/>
      <c r="D120" s="23"/>
      <c r="E120" s="2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22"/>
      <c r="B121" s="22"/>
      <c r="C121" s="3"/>
      <c r="D121" s="23"/>
      <c r="E121" s="2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22"/>
      <c r="B122" s="22"/>
      <c r="C122" s="3"/>
      <c r="D122" s="23"/>
      <c r="E122" s="2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22"/>
      <c r="B123" s="22"/>
      <c r="C123" s="3"/>
      <c r="D123" s="23"/>
      <c r="E123" s="2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22"/>
      <c r="B124" s="22"/>
      <c r="C124" s="3"/>
      <c r="D124" s="23"/>
      <c r="E124" s="2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22"/>
      <c r="B125" s="22"/>
      <c r="C125" s="3"/>
      <c r="D125" s="23"/>
      <c r="E125" s="2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22"/>
      <c r="B126" s="22"/>
      <c r="C126" s="3"/>
      <c r="D126" s="23"/>
      <c r="E126" s="2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22"/>
      <c r="B127" s="22"/>
      <c r="C127" s="3"/>
      <c r="D127" s="23"/>
      <c r="E127" s="2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22"/>
      <c r="B128" s="22"/>
      <c r="C128" s="3"/>
      <c r="D128" s="23"/>
      <c r="E128" s="2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22"/>
      <c r="B129" s="22"/>
      <c r="C129" s="3"/>
      <c r="D129" s="23"/>
      <c r="E129" s="2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22"/>
      <c r="B130" s="22"/>
      <c r="C130" s="3"/>
      <c r="D130" s="23"/>
      <c r="E130" s="2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22"/>
      <c r="B131" s="22"/>
      <c r="C131" s="3"/>
      <c r="D131" s="23"/>
      <c r="E131" s="2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22"/>
      <c r="B132" s="22"/>
      <c r="C132" s="3"/>
      <c r="D132" s="23"/>
      <c r="E132" s="2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22"/>
      <c r="B133" s="22"/>
      <c r="C133" s="3"/>
      <c r="D133" s="23"/>
      <c r="E133" s="2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22"/>
      <c r="B134" s="22"/>
      <c r="C134" s="3"/>
      <c r="D134" s="23"/>
      <c r="E134" s="2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22"/>
      <c r="B135" s="22"/>
      <c r="C135" s="3"/>
      <c r="D135" s="23"/>
      <c r="E135" s="2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22"/>
      <c r="B136" s="22"/>
      <c r="C136" s="3"/>
      <c r="D136" s="23"/>
      <c r="E136" s="2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22"/>
      <c r="B137" s="22"/>
      <c r="C137" s="3"/>
      <c r="D137" s="23"/>
      <c r="E137" s="2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22"/>
      <c r="B138" s="22"/>
      <c r="C138" s="3"/>
      <c r="D138" s="23"/>
      <c r="E138" s="2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22"/>
      <c r="B139" s="22"/>
      <c r="C139" s="3"/>
      <c r="D139" s="23"/>
      <c r="E139" s="2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22"/>
      <c r="B140" s="22"/>
      <c r="C140" s="3"/>
      <c r="D140" s="23"/>
      <c r="E140" s="2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22"/>
      <c r="B141" s="22"/>
      <c r="C141" s="3"/>
      <c r="D141" s="23"/>
      <c r="E141" s="2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22"/>
      <c r="B142" s="22"/>
      <c r="C142" s="3"/>
      <c r="D142" s="23"/>
      <c r="E142" s="2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22"/>
      <c r="B143" s="22"/>
      <c r="C143" s="3"/>
      <c r="D143" s="23"/>
      <c r="E143" s="2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22"/>
      <c r="B144" s="22"/>
      <c r="C144" s="3"/>
      <c r="D144" s="23"/>
      <c r="E144" s="2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22"/>
      <c r="B145" s="22"/>
      <c r="C145" s="3"/>
      <c r="D145" s="23"/>
      <c r="E145" s="2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22"/>
      <c r="B146" s="22"/>
      <c r="C146" s="3"/>
      <c r="D146" s="23"/>
      <c r="E146" s="2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22"/>
      <c r="B147" s="22"/>
      <c r="C147" s="3"/>
      <c r="D147" s="23"/>
      <c r="E147" s="2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22"/>
      <c r="B148" s="22"/>
      <c r="C148" s="3"/>
      <c r="D148" s="23"/>
      <c r="E148" s="2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22"/>
      <c r="B149" s="22"/>
      <c r="C149" s="3"/>
      <c r="D149" s="23"/>
      <c r="E149" s="2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22"/>
      <c r="B150" s="22"/>
      <c r="C150" s="3"/>
      <c r="D150" s="23"/>
      <c r="E150" s="2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22"/>
      <c r="B151" s="22"/>
      <c r="C151" s="3"/>
      <c r="D151" s="23"/>
      <c r="E151" s="2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22"/>
      <c r="B152" s="22"/>
      <c r="C152" s="3"/>
      <c r="D152" s="23"/>
      <c r="E152" s="2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22"/>
      <c r="B153" s="22"/>
      <c r="C153" s="3"/>
      <c r="D153" s="23"/>
      <c r="E153" s="2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22"/>
      <c r="B154" s="22"/>
      <c r="C154" s="3"/>
      <c r="D154" s="23"/>
      <c r="E154" s="2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22"/>
      <c r="B155" s="22"/>
      <c r="C155" s="3"/>
      <c r="D155" s="23"/>
      <c r="E155" s="2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22"/>
      <c r="B156" s="22"/>
      <c r="C156" s="3"/>
      <c r="D156" s="23"/>
      <c r="E156" s="2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22"/>
      <c r="B157" s="22"/>
      <c r="C157" s="3"/>
      <c r="D157" s="23"/>
      <c r="E157" s="2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22"/>
      <c r="B158" s="22"/>
      <c r="C158" s="3"/>
      <c r="D158" s="23"/>
      <c r="E158" s="2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22"/>
      <c r="B159" s="22"/>
      <c r="C159" s="3"/>
      <c r="D159" s="23"/>
      <c r="E159" s="2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22"/>
      <c r="B160" s="22"/>
      <c r="C160" s="3"/>
      <c r="D160" s="23"/>
      <c r="E160" s="2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22"/>
      <c r="B161" s="22"/>
      <c r="C161" s="3"/>
      <c r="D161" s="23"/>
      <c r="E161" s="2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22"/>
      <c r="B162" s="22"/>
      <c r="C162" s="3"/>
      <c r="D162" s="23"/>
      <c r="E162" s="2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22"/>
      <c r="B163" s="22"/>
      <c r="C163" s="3"/>
      <c r="D163" s="23"/>
      <c r="E163" s="2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22"/>
      <c r="B164" s="22"/>
      <c r="C164" s="3"/>
      <c r="D164" s="23"/>
      <c r="E164" s="2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22"/>
      <c r="B165" s="22"/>
      <c r="C165" s="3"/>
      <c r="D165" s="23"/>
      <c r="E165" s="2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22"/>
      <c r="B166" s="22"/>
      <c r="C166" s="3"/>
      <c r="D166" s="23"/>
      <c r="E166" s="2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22"/>
      <c r="B167" s="22"/>
      <c r="C167" s="3"/>
      <c r="D167" s="23"/>
      <c r="E167" s="2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22"/>
      <c r="B168" s="22"/>
      <c r="C168" s="3"/>
      <c r="D168" s="23"/>
      <c r="E168" s="2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22"/>
      <c r="B169" s="22"/>
      <c r="C169" s="3"/>
      <c r="D169" s="23"/>
      <c r="E169" s="2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22"/>
      <c r="B170" s="22"/>
      <c r="C170" s="3"/>
      <c r="D170" s="23"/>
      <c r="E170" s="2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22"/>
      <c r="B171" s="22"/>
      <c r="C171" s="3"/>
      <c r="D171" s="23"/>
      <c r="E171" s="2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22"/>
      <c r="B172" s="22"/>
      <c r="C172" s="3"/>
      <c r="D172" s="23"/>
      <c r="E172" s="2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22"/>
      <c r="B173" s="22"/>
      <c r="C173" s="3"/>
      <c r="D173" s="23"/>
      <c r="E173" s="2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22"/>
      <c r="B174" s="22"/>
      <c r="C174" s="3"/>
      <c r="D174" s="23"/>
      <c r="E174" s="2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22"/>
      <c r="B175" s="22"/>
      <c r="C175" s="3"/>
      <c r="D175" s="23"/>
      <c r="E175" s="2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22"/>
      <c r="B176" s="22"/>
      <c r="C176" s="3"/>
      <c r="D176" s="23"/>
      <c r="E176" s="2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22"/>
      <c r="B177" s="22"/>
      <c r="C177" s="3"/>
      <c r="D177" s="23"/>
      <c r="E177" s="2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22"/>
      <c r="B178" s="22"/>
      <c r="C178" s="3"/>
      <c r="D178" s="23"/>
      <c r="E178" s="2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22"/>
      <c r="B179" s="22"/>
      <c r="C179" s="3"/>
      <c r="D179" s="23"/>
      <c r="E179" s="2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22"/>
      <c r="B180" s="22"/>
      <c r="C180" s="3"/>
      <c r="D180" s="23"/>
      <c r="E180" s="2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22"/>
      <c r="B181" s="22"/>
      <c r="C181" s="3"/>
      <c r="D181" s="23"/>
      <c r="E181" s="2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22"/>
      <c r="B182" s="22"/>
      <c r="C182" s="3"/>
      <c r="D182" s="23"/>
      <c r="E182" s="2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22"/>
      <c r="B183" s="22"/>
      <c r="C183" s="3"/>
      <c r="D183" s="23"/>
      <c r="E183" s="2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22"/>
      <c r="B184" s="22"/>
      <c r="C184" s="3"/>
      <c r="D184" s="23"/>
      <c r="E184" s="2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22"/>
      <c r="B185" s="22"/>
      <c r="C185" s="3"/>
      <c r="D185" s="23"/>
      <c r="E185" s="2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22"/>
      <c r="B186" s="22"/>
      <c r="C186" s="3"/>
      <c r="D186" s="23"/>
      <c r="E186" s="2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22"/>
      <c r="B187" s="22"/>
      <c r="C187" s="3"/>
      <c r="D187" s="23"/>
      <c r="E187" s="2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22"/>
      <c r="B188" s="22"/>
      <c r="C188" s="3"/>
      <c r="D188" s="23"/>
      <c r="E188" s="2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22"/>
      <c r="B189" s="22"/>
      <c r="C189" s="3"/>
      <c r="D189" s="23"/>
      <c r="E189" s="2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22"/>
      <c r="B190" s="22"/>
      <c r="C190" s="3"/>
      <c r="D190" s="23"/>
      <c r="E190" s="2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22"/>
      <c r="B191" s="22"/>
      <c r="C191" s="3"/>
      <c r="D191" s="23"/>
      <c r="E191" s="2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22"/>
      <c r="B192" s="22"/>
      <c r="C192" s="3"/>
      <c r="D192" s="23"/>
      <c r="E192" s="2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22"/>
      <c r="B193" s="22"/>
      <c r="C193" s="3"/>
      <c r="D193" s="23"/>
      <c r="E193" s="2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22"/>
      <c r="B194" s="22"/>
      <c r="C194" s="3"/>
      <c r="D194" s="23"/>
      <c r="E194" s="2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22"/>
      <c r="B195" s="22"/>
      <c r="C195" s="3"/>
      <c r="D195" s="23"/>
      <c r="E195" s="2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22"/>
      <c r="B196" s="22"/>
      <c r="C196" s="3"/>
      <c r="D196" s="23"/>
      <c r="E196" s="2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22"/>
      <c r="B197" s="22"/>
      <c r="C197" s="3"/>
      <c r="D197" s="23"/>
      <c r="E197" s="2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22"/>
      <c r="B198" s="22"/>
      <c r="C198" s="3"/>
      <c r="D198" s="23"/>
      <c r="E198" s="2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22"/>
      <c r="B199" s="22"/>
      <c r="C199" s="3"/>
      <c r="D199" s="23"/>
      <c r="E199" s="2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22"/>
      <c r="B200" s="22"/>
      <c r="C200" s="3"/>
      <c r="D200" s="23"/>
      <c r="E200" s="2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22"/>
      <c r="B201" s="22"/>
      <c r="C201" s="3"/>
      <c r="D201" s="23"/>
      <c r="E201" s="2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22"/>
      <c r="B202" s="22"/>
      <c r="C202" s="3"/>
      <c r="D202" s="23"/>
      <c r="E202" s="2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22"/>
      <c r="B203" s="22"/>
      <c r="C203" s="3"/>
      <c r="D203" s="23"/>
      <c r="E203" s="2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22"/>
      <c r="B204" s="22"/>
      <c r="C204" s="3"/>
      <c r="D204" s="23"/>
      <c r="E204" s="2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22"/>
      <c r="B205" s="22"/>
      <c r="C205" s="3"/>
      <c r="D205" s="23"/>
      <c r="E205" s="2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22"/>
      <c r="B206" s="22"/>
      <c r="C206" s="3"/>
      <c r="D206" s="23"/>
      <c r="E206" s="2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22"/>
      <c r="B207" s="22"/>
      <c r="C207" s="3"/>
      <c r="D207" s="23"/>
      <c r="E207" s="2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22"/>
      <c r="B208" s="22"/>
      <c r="C208" s="3"/>
      <c r="D208" s="23"/>
      <c r="E208" s="2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22"/>
      <c r="B209" s="22"/>
      <c r="C209" s="3"/>
      <c r="D209" s="23"/>
      <c r="E209" s="2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22"/>
      <c r="B210" s="22"/>
      <c r="C210" s="3"/>
      <c r="D210" s="23"/>
      <c r="E210" s="2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22"/>
      <c r="B211" s="22"/>
      <c r="C211" s="3"/>
      <c r="D211" s="23"/>
      <c r="E211" s="2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22"/>
      <c r="B212" s="22"/>
      <c r="C212" s="3"/>
      <c r="D212" s="23"/>
      <c r="E212" s="2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22"/>
      <c r="B213" s="22"/>
      <c r="C213" s="3"/>
      <c r="D213" s="23"/>
      <c r="E213" s="2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22"/>
      <c r="B214" s="22"/>
      <c r="C214" s="3"/>
      <c r="D214" s="23"/>
      <c r="E214" s="2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22"/>
      <c r="B215" s="22"/>
      <c r="C215" s="3"/>
      <c r="D215" s="23"/>
      <c r="E215" s="2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22"/>
      <c r="B216" s="22"/>
      <c r="C216" s="3"/>
      <c r="D216" s="23"/>
      <c r="E216" s="2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22"/>
      <c r="B217" s="22"/>
      <c r="C217" s="3"/>
      <c r="D217" s="23"/>
      <c r="E217" s="2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22"/>
      <c r="B218" s="22"/>
      <c r="C218" s="3"/>
      <c r="D218" s="23"/>
      <c r="E218" s="2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22"/>
      <c r="B219" s="22"/>
      <c r="C219" s="3"/>
      <c r="D219" s="23"/>
      <c r="E219" s="2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22"/>
      <c r="B220" s="22"/>
      <c r="C220" s="3"/>
      <c r="D220" s="23"/>
      <c r="E220" s="2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22"/>
      <c r="B221" s="22"/>
      <c r="C221" s="3"/>
      <c r="D221" s="23"/>
      <c r="E221" s="2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22"/>
      <c r="B222" s="22"/>
      <c r="C222" s="3"/>
      <c r="D222" s="23"/>
      <c r="E222" s="2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22"/>
      <c r="B223" s="22"/>
      <c r="C223" s="3"/>
      <c r="D223" s="23"/>
      <c r="E223" s="2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22"/>
      <c r="B224" s="22"/>
      <c r="C224" s="3"/>
      <c r="D224" s="23"/>
      <c r="E224" s="2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22"/>
      <c r="B225" s="22"/>
      <c r="C225" s="3"/>
      <c r="D225" s="23"/>
      <c r="E225" s="2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22"/>
      <c r="B226" s="22"/>
      <c r="C226" s="3"/>
      <c r="D226" s="23"/>
      <c r="E226" s="2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22"/>
      <c r="B227" s="22"/>
      <c r="C227" s="3"/>
      <c r="D227" s="23"/>
      <c r="E227" s="2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22"/>
      <c r="B228" s="22"/>
      <c r="C228" s="3"/>
      <c r="D228" s="23"/>
      <c r="E228" s="23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22"/>
      <c r="B229" s="22"/>
      <c r="C229" s="3"/>
      <c r="D229" s="23"/>
      <c r="E229" s="23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22"/>
      <c r="B230" s="22"/>
      <c r="C230" s="3"/>
      <c r="D230" s="23"/>
      <c r="E230" s="23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22"/>
      <c r="B231" s="22"/>
      <c r="C231" s="3"/>
      <c r="D231" s="23"/>
      <c r="E231" s="23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22"/>
      <c r="B232" s="22"/>
      <c r="C232" s="3"/>
      <c r="D232" s="23"/>
      <c r="E232" s="23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22"/>
      <c r="B233" s="22"/>
      <c r="C233" s="3"/>
      <c r="D233" s="23"/>
      <c r="E233" s="23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22"/>
      <c r="B234" s="22"/>
      <c r="C234" s="3"/>
      <c r="D234" s="23"/>
      <c r="E234" s="23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22"/>
      <c r="B235" s="22"/>
      <c r="C235" s="3"/>
      <c r="D235" s="23"/>
      <c r="E235" s="23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22"/>
      <c r="B236" s="22"/>
      <c r="C236" s="3"/>
      <c r="D236" s="23"/>
      <c r="E236" s="23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22"/>
      <c r="B237" s="22"/>
      <c r="C237" s="3"/>
      <c r="D237" s="23"/>
      <c r="E237" s="23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22"/>
      <c r="B238" s="22"/>
      <c r="C238" s="3"/>
      <c r="D238" s="23"/>
      <c r="E238" s="23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22"/>
      <c r="B239" s="22"/>
      <c r="C239" s="3"/>
      <c r="D239" s="23"/>
      <c r="E239" s="23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22"/>
      <c r="B240" s="22"/>
      <c r="C240" s="3"/>
      <c r="D240" s="23"/>
      <c r="E240" s="23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22"/>
      <c r="B241" s="22"/>
      <c r="C241" s="3"/>
      <c r="D241" s="23"/>
      <c r="E241" s="23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22"/>
      <c r="B242" s="22"/>
      <c r="C242" s="3"/>
      <c r="D242" s="23"/>
      <c r="E242" s="23"/>
      <c r="F242" s="2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22"/>
      <c r="B243" s="22"/>
      <c r="C243" s="3"/>
      <c r="D243" s="23"/>
      <c r="E243" s="23"/>
      <c r="F243" s="2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22"/>
      <c r="B244" s="22"/>
      <c r="C244" s="3"/>
      <c r="D244" s="23"/>
      <c r="E244" s="23"/>
      <c r="F244" s="2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22"/>
      <c r="B245" s="22"/>
      <c r="C245" s="3"/>
      <c r="D245" s="23"/>
      <c r="E245" s="23"/>
      <c r="F245" s="2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22"/>
      <c r="B246" s="22"/>
      <c r="C246" s="3"/>
      <c r="D246" s="23"/>
      <c r="E246" s="23"/>
      <c r="F246" s="2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:B13"/>
    <mergeCell ref="B14:B24"/>
    <mergeCell ref="B25:B35"/>
    <mergeCell ref="B36:B46"/>
  </mergeCells>
  <conditionalFormatting sqref="G12">
    <cfRule type="notContainsBlanks" dxfId="6" priority="1">
      <formula>LEN(TRIM(G12))&gt;0</formula>
    </cfRule>
  </conditionalFormatting>
  <drawing r:id="rId1"/>
</worksheet>
</file>