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<sst xmlns="http://schemas.openxmlformats.org/spreadsheetml/2006/main" count="204" uniqueCount="66">
  <si>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</si>
  <si>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</si>
  <si>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</si>
  <si>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</si>
  <si>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</si>
  <si>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</si>
  <si>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</si>
  <si>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</si>
  <si>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</si>
  <si>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</si>
  <si>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</si>
  <si>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</si>
  <si>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</si>
  <si>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</si>
  <si>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</si>
  <si>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</si>
  <si>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</si>
  <si>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</si>
  <si>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</si>
  <si>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China</t>
  </si>
  <si>
    <t>Japão</t>
  </si>
  <si>
    <t>Espanha</t>
  </si>
  <si>
    <t>Holanda</t>
  </si>
  <si>
    <t>Bélgica</t>
  </si>
  <si>
    <t>México</t>
  </si>
  <si>
    <t>Alemanha</t>
  </si>
  <si>
    <t>Índia</t>
  </si>
  <si>
    <t>Eslovênia</t>
  </si>
  <si>
    <t>Turquia</t>
  </si>
  <si>
    <t>Polônia</t>
  </si>
  <si>
    <t>África do Sul</t>
  </si>
  <si>
    <t>Estônia</t>
  </si>
  <si>
    <t>Itália</t>
  </si>
  <si>
    <t>Argentina</t>
  </si>
  <si>
    <t>Uruguai</t>
  </si>
  <si>
    <t>Tailândia</t>
  </si>
  <si>
    <t>Nova Zelândia</t>
  </si>
  <si>
    <t>Venezuela</t>
  </si>
  <si>
    <t>Outros</t>
  </si>
  <si>
    <t>Coreia do Sul</t>
  </si>
  <si>
    <t>Colômbia</t>
  </si>
  <si>
    <t>Eslováquia</t>
  </si>
  <si>
    <t>Reino Unido</t>
  </si>
  <si>
    <t>Equador</t>
  </si>
  <si>
    <t>Dinamarca</t>
  </si>
  <si>
    <t>Filipinas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</si>
  <si>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</si>
  <si>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</si>
  <si>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</si>
  <si>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</si>
  <si>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Estanho e suas obras</t>
  </si>
  <si>
    <t>Alumínio e suas obras</t>
  </si>
  <si>
    <t>Cobre e suas obras</t>
  </si>
  <si>
    <t>Madeira, carvão vegetal e obras de madeira</t>
  </si>
  <si>
    <t xml:space="preserve">Outros </t>
  </si>
  <si>
    <t>Outros metais comuns; ceramais (cermets); obras dessas matérias</t>
  </si>
  <si>
    <t>Sal; enxofre; terras e pedras; gesso, cal e cimento</t>
  </si>
  <si>
    <t>Obras diversas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</si>
  <si>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</si>
  <si>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Vestuário e seus acessórios, exceto de Malha</t>
  </si>
  <si>
    <t>Obras de pedra, gesso, cimento, amianto, mica ou de matérias semelhantes</t>
  </si>
  <si>
    <t>Brasil</t>
  </si>
  <si>
    <t>França</t>
  </si>
  <si>
    <t>Minerios, escórias e cinzas</t>
  </si>
  <si>
    <t>Produtos cerâmicos</t>
  </si>
  <si>
    <t>Máquinas, aparelhos e materiais elétricos, e suas partes; aparelhos de gravação ou de reprodução de som, aparelhos de gravação ou de reprodução de imagens e de som em televisão, e suas partes e acessórios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</si>
</sst>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/>
    </xf>
    <xf borderId="6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167" xfId="0" applyAlignment="1" applyFont="1" applyNumberForma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48614649"/>
        <c:axId val="1903412121"/>
      </c:lineChart>
      <c:catAx>
        <c:axId val="1048614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412121"/>
      </c:catAx>
      <c:valAx>
        <c:axId val="1903412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614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98934688"/>
        <c:axId val="678365722"/>
      </c:lineChart>
      <c:catAx>
        <c:axId val="15989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678365722"/>
      </c:catAx>
      <c:valAx>
        <c:axId val="678365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1598934688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5358362048784467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 w="9525">
              <a:solidFill>
                <a:schemeClr val="lt1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094550752"/>
        <c:axId val="1542142264"/>
      </c:bar3DChart>
      <c:catAx>
        <c:axId val="10945507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542142264"/>
      </c:catAx>
      <c:valAx>
        <c:axId val="1542142264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10945507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40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 w="9525">
              <a:solidFill>
                <a:schemeClr val="l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Países'!$E$3:$E$10</c:f>
            </c:strRef>
          </c:cat>
          <c:val>
            <c:numRef>
              <c:f>'IMPORTAÇÃO - Países'!$F$3:$F$10</c:f>
              <c:numCache/>
            </c:numRef>
          </c:val>
        </c:ser>
        <c:axId val="2110628228"/>
        <c:axId val="92691584"/>
      </c:bar3DChart>
      <c:catAx>
        <c:axId val="21106282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92691584"/>
      </c:catAx>
      <c:valAx>
        <c:axId val="92691584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211062822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0</xdr:row>
      <xdr:rowOff>200025</xdr:rowOff>
    </xdr:from>
    <xdr:ext cx="5819775" cy="5876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695825" cy="4257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1133475</xdr:colOff>
      <xdr:row>1</xdr:row>
      <xdr:rowOff>0</xdr:rowOff>
    </xdr:from>
    <xdr:ext cx="5114925" cy="4838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142875</xdr:rowOff>
    </xdr:from>
    <xdr:ext cx="4295775" cy="4838700"/>
    <xdr:pic>
      <xdr:nvPicPr>
        <xdr:cNvPr id="502369405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17" display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17" display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 t="s">
        <v>18</v>
      </c>
      <c r="C3" s="38">
        <v>4396634.0</v>
      </c>
      <c r="D3" s="39"/>
      <c r="E3" s="40" t="s">
        <v>18</v>
      </c>
      <c r="F3" s="41">
        <v>4396634.0</v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 t="s">
        <v>19</v>
      </c>
      <c r="C4" s="38">
        <v>3129902.0</v>
      </c>
      <c r="E4" s="42" t="s">
        <v>19</v>
      </c>
      <c r="F4" s="43">
        <v>3129902.0</v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 t="s">
        <v>20</v>
      </c>
      <c r="C5" s="38">
        <v>2270948.0</v>
      </c>
      <c r="D5" s="39"/>
      <c r="E5" s="40" t="s">
        <v>20</v>
      </c>
      <c r="F5" s="41">
        <v>2270948.0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 t="s">
        <v>21</v>
      </c>
      <c r="C6" s="38">
        <v>2222092.0</v>
      </c>
      <c r="D6" s="39"/>
      <c r="E6" s="42" t="s">
        <v>21</v>
      </c>
      <c r="F6" s="43">
        <v>2222092.0</v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 t="s">
        <v>22</v>
      </c>
      <c r="C7" s="38">
        <v>1929764.0</v>
      </c>
      <c r="D7" s="39"/>
      <c r="E7" s="40" t="s">
        <v>22</v>
      </c>
      <c r="F7" s="41">
        <v>1929764.0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 t="s">
        <v>23</v>
      </c>
      <c r="C8" s="38">
        <v>1750720.0</v>
      </c>
      <c r="D8" s="39"/>
      <c r="E8" s="42" t="s">
        <v>23</v>
      </c>
      <c r="F8" s="43">
        <v>1750720.0</v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 t="s">
        <v>24</v>
      </c>
      <c r="C9" s="38">
        <v>1598649.0</v>
      </c>
      <c r="D9" s="39"/>
      <c r="E9" s="40" t="s">
        <v>24</v>
      </c>
      <c r="F9" s="41">
        <v>1598649.0</v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 t="s">
        <v>25</v>
      </c>
      <c r="C10" s="38">
        <v>1258351.0</v>
      </c>
      <c r="D10" s="39"/>
      <c r="E10" s="42" t="s">
        <v>25</v>
      </c>
      <c r="F10" s="43">
        <v>1258351.0</v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 t="s">
        <v>26</v>
      </c>
      <c r="C11" s="38">
        <v>965986.0</v>
      </c>
      <c r="D11" s="39"/>
      <c r="E11" s="40" t="s">
        <v>26</v>
      </c>
      <c r="F11" s="41">
        <v>965986.0</v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 t="s">
        <v>27</v>
      </c>
      <c r="C12" s="38">
        <v>965688.0</v>
      </c>
      <c r="D12" s="39"/>
      <c r="E12" s="42" t="s">
        <v>27</v>
      </c>
      <c r="F12" s="43">
        <v>965688.0</v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 t="s">
        <v>28</v>
      </c>
      <c r="C13" s="38">
        <v>598276.0</v>
      </c>
      <c r="D13" s="44"/>
      <c r="E13" s="40" t="s">
        <v>28</v>
      </c>
      <c r="F13" s="41">
        <v>598276.0</v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 t="s">
        <v>29</v>
      </c>
      <c r="C14" s="38">
        <v>546999.0</v>
      </c>
      <c r="D14" s="44"/>
      <c r="E14" s="42" t="s">
        <v>29</v>
      </c>
      <c r="F14" s="43">
        <v>546999.0</v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 t="s">
        <v>30</v>
      </c>
      <c r="C15" s="38">
        <v>469409.0</v>
      </c>
      <c r="D15" s="36"/>
      <c r="E15" s="40" t="s">
        <v>30</v>
      </c>
      <c r="F15" s="41">
        <v>469409.0</v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 t="s">
        <v>31</v>
      </c>
      <c r="C16" s="38">
        <v>447473.0</v>
      </c>
      <c r="D16" s="36"/>
      <c r="E16" s="42" t="s">
        <v>31</v>
      </c>
      <c r="F16" s="43">
        <v>447473.0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 t="s">
        <v>32</v>
      </c>
      <c r="C17" s="38">
        <v>362089.0</v>
      </c>
      <c r="D17" s="36"/>
      <c r="E17" s="40" t="s">
        <v>32</v>
      </c>
      <c r="F17" s="41">
        <v>362089.0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 t="s">
        <v>33</v>
      </c>
      <c r="C18" s="38">
        <v>310709.0</v>
      </c>
      <c r="D18" s="36"/>
      <c r="E18" s="42" t="s">
        <v>33</v>
      </c>
      <c r="F18" s="43">
        <v>310709.0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 t="s">
        <v>34</v>
      </c>
      <c r="C19" s="38">
        <v>267019.0</v>
      </c>
      <c r="D19" s="45"/>
      <c r="E19" s="40" t="s">
        <v>34</v>
      </c>
      <c r="F19" s="46">
        <v>267019.0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 t="s">
        <v>35</v>
      </c>
      <c r="C20" s="38">
        <v>238635.0</v>
      </c>
      <c r="D20" s="36"/>
      <c r="E20" s="42" t="s">
        <v>35</v>
      </c>
      <c r="F20" s="43">
        <v>238635.0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 t="s">
        <v>36</v>
      </c>
      <c r="C21" s="38">
        <v>112752.0</v>
      </c>
      <c r="D21" s="36"/>
      <c r="E21" s="40" t="s">
        <v>36</v>
      </c>
      <c r="F21" s="41">
        <v>112752.0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 t="s">
        <v>37</v>
      </c>
      <c r="C22" s="38">
        <v>111742.0</v>
      </c>
      <c r="D22" s="36"/>
      <c r="E22" s="42" t="s">
        <v>38</v>
      </c>
      <c r="F22" s="43">
        <f>SUM(C22:C29)</f>
        <v>363296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 t="s">
        <v>39</v>
      </c>
      <c r="C23" s="38">
        <v>78066.0</v>
      </c>
      <c r="D23" s="3"/>
      <c r="E23" s="41"/>
      <c r="F23" s="4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 t="s">
        <v>40</v>
      </c>
      <c r="C24" s="38">
        <v>68693.0</v>
      </c>
      <c r="D24" s="3"/>
      <c r="E24" s="43"/>
      <c r="F24" s="4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 t="s">
        <v>41</v>
      </c>
      <c r="C25" s="38">
        <v>52290.0</v>
      </c>
      <c r="D25" s="3"/>
      <c r="E25" s="41"/>
      <c r="F25" s="46"/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 t="s">
        <v>42</v>
      </c>
      <c r="C26" s="38">
        <v>21900.0</v>
      </c>
      <c r="D26" s="3"/>
      <c r="E26" s="43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 t="s">
        <v>43</v>
      </c>
      <c r="C27" s="38">
        <v>15359.0</v>
      </c>
      <c r="D27" s="3"/>
      <c r="E27" s="41"/>
      <c r="F27" s="4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 t="s">
        <v>44</v>
      </c>
      <c r="C28" s="38">
        <v>14777.0</v>
      </c>
      <c r="D28" s="3"/>
      <c r="E28" s="43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 t="s">
        <v>45</v>
      </c>
      <c r="C29" s="52">
        <v>469.0</v>
      </c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58"/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56"/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58"/>
      <c r="F33" s="6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56"/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58"/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56"/>
      <c r="F36" s="6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58"/>
      <c r="F37" s="6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56"/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58"/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56"/>
      <c r="F40" s="6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46</v>
      </c>
      <c r="C2" s="68" t="s">
        <v>17</v>
      </c>
      <c r="E2" s="69" t="s">
        <v>46</v>
      </c>
      <c r="F2" s="70" t="s">
        <v>17</v>
      </c>
      <c r="G2" s="70" t="s">
        <v>47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 t="s">
        <v>48</v>
      </c>
      <c r="C3" s="38">
        <v>1.1727821E7</v>
      </c>
      <c r="E3" s="71" t="str">
        <f t="shared" ref="E3:F3" si="1">B3</f>
        <v>Ferro fundido, ferro e aço</v>
      </c>
      <c r="F3" s="72">
        <f t="shared" si="1"/>
        <v>11727821</v>
      </c>
      <c r="G3" s="73">
        <f t="shared" ref="G3:G8" si="3">IFERROR(F3/(SUM($F$3:$F$9)),"-")</f>
        <v>0.4845127683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 t="s">
        <v>49</v>
      </c>
      <c r="C4" s="38">
        <v>5536858.0</v>
      </c>
      <c r="E4" s="71" t="str">
        <f t="shared" ref="E4:F4" si="2">B4</f>
        <v>Produtos químicos inorgânicos; compostos inorgânicos ou orgânicos de metais preciosos, de elementos radioativos, de metais das terras raras ou de isótopos</v>
      </c>
      <c r="F4" s="72">
        <f t="shared" si="2"/>
        <v>5536858</v>
      </c>
      <c r="G4" s="73">
        <f t="shared" si="3"/>
        <v>0.228744828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 t="s">
        <v>50</v>
      </c>
      <c r="C5" s="38">
        <v>3686580.0</v>
      </c>
      <c r="E5" s="71" t="str">
        <f t="shared" ref="E5:F5" si="4">B5</f>
        <v>Estanho e suas obras</v>
      </c>
      <c r="F5" s="72">
        <f t="shared" si="4"/>
        <v>3686580</v>
      </c>
      <c r="G5" s="73">
        <f t="shared" si="3"/>
        <v>0.152304088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 t="s">
        <v>51</v>
      </c>
      <c r="C6" s="38">
        <v>2060358.0</v>
      </c>
      <c r="E6" s="71" t="str">
        <f t="shared" ref="E6:F6" si="5">B6</f>
        <v>Alumínio e suas obras</v>
      </c>
      <c r="F6" s="72">
        <f t="shared" si="5"/>
        <v>2060358</v>
      </c>
      <c r="G6" s="73">
        <f t="shared" si="3"/>
        <v>0.08511979831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 t="s">
        <v>52</v>
      </c>
      <c r="C7" s="38">
        <v>942494.0</v>
      </c>
      <c r="E7" s="71" t="str">
        <f t="shared" ref="E7:F7" si="6">B7</f>
        <v>Cobre e suas obras</v>
      </c>
      <c r="F7" s="72">
        <f t="shared" si="6"/>
        <v>942494</v>
      </c>
      <c r="G7" s="73">
        <f t="shared" si="3"/>
        <v>0.03893735904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 t="s">
        <v>53</v>
      </c>
      <c r="C8" s="38">
        <v>151098.0</v>
      </c>
      <c r="E8" s="74" t="s">
        <v>54</v>
      </c>
      <c r="F8" s="75">
        <f>SUM(C8:C16)</f>
        <v>251280</v>
      </c>
      <c r="G8" s="73">
        <f t="shared" si="3"/>
        <v>0.01038115848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 t="s">
        <v>55</v>
      </c>
      <c r="C9" s="38">
        <v>74250.0</v>
      </c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 t="s">
        <v>56</v>
      </c>
      <c r="C10" s="38">
        <v>21900.0</v>
      </c>
      <c r="D10" s="3"/>
      <c r="E10" s="76"/>
      <c r="F10" s="77">
        <f t="shared" ref="F10:G10" si="7">SUM(F3:F9)</f>
        <v>24205391</v>
      </c>
      <c r="G10" s="78">
        <f t="shared" si="7"/>
        <v>1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 t="s">
        <v>57</v>
      </c>
      <c r="C11" s="38">
        <v>1446.0</v>
      </c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 t="s">
        <v>58</v>
      </c>
      <c r="C12" s="38">
        <v>1430.0</v>
      </c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 t="s">
        <v>59</v>
      </c>
      <c r="C13" s="38">
        <v>1080.0</v>
      </c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 t="s">
        <v>60</v>
      </c>
      <c r="C14" s="38">
        <v>76.0</v>
      </c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38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38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37"/>
      <c r="C17" s="77">
        <f>SUM(C3:C16)</f>
        <v>24205391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D18" s="3"/>
      <c r="E18" s="36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B19" s="36"/>
      <c r="C19" s="36"/>
      <c r="D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"/>
      <c r="R26" s="3"/>
      <c r="S26" s="3"/>
    </row>
    <row r="27" ht="22.5" customHeight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48"/>
      <c r="C28" s="48"/>
      <c r="D28" s="48"/>
      <c r="E28" s="48"/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 t="s">
        <v>19</v>
      </c>
      <c r="C3" s="38">
        <v>1947736.0</v>
      </c>
      <c r="D3" s="39"/>
      <c r="E3" s="40" t="str">
        <f t="shared" ref="E3:F3" si="1">B3</f>
        <v>China</v>
      </c>
      <c r="F3" s="41">
        <f t="shared" si="1"/>
        <v>1947736</v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 t="s">
        <v>61</v>
      </c>
      <c r="C4" s="38">
        <v>378958.0</v>
      </c>
      <c r="E4" s="42" t="str">
        <f t="shared" ref="E4:F4" si="2">B4</f>
        <v>Brasil</v>
      </c>
      <c r="F4" s="43">
        <f t="shared" si="2"/>
        <v>378958</v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 t="s">
        <v>62</v>
      </c>
      <c r="C5" s="38">
        <v>278264.0</v>
      </c>
      <c r="D5" s="39"/>
      <c r="E5" s="40" t="str">
        <f t="shared" ref="E5:F5" si="3">B5</f>
        <v>França</v>
      </c>
      <c r="F5" s="41">
        <f t="shared" si="3"/>
        <v>278264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 t="s">
        <v>21</v>
      </c>
      <c r="C6" s="38">
        <v>267115.0</v>
      </c>
      <c r="D6" s="39"/>
      <c r="E6" s="42" t="str">
        <f t="shared" ref="E6:F6" si="4">B6</f>
        <v>Espanha</v>
      </c>
      <c r="F6" s="43">
        <f t="shared" si="4"/>
        <v>267115</v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 t="s">
        <v>28</v>
      </c>
      <c r="C7" s="38">
        <v>72332.0</v>
      </c>
      <c r="D7" s="39"/>
      <c r="E7" s="40" t="str">
        <f t="shared" ref="E7:F7" si="5">B7</f>
        <v>Turquia</v>
      </c>
      <c r="F7" s="41">
        <f t="shared" si="5"/>
        <v>72332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 t="s">
        <v>25</v>
      </c>
      <c r="C8" s="38">
        <v>46286.0</v>
      </c>
      <c r="D8" s="39"/>
      <c r="E8" s="42" t="str">
        <f t="shared" ref="E8:F8" si="6">B8</f>
        <v>Alemanha</v>
      </c>
      <c r="F8" s="43">
        <f t="shared" si="6"/>
        <v>46286</v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 t="s">
        <v>18</v>
      </c>
      <c r="C9" s="38">
        <v>1956.0</v>
      </c>
      <c r="D9" s="39"/>
      <c r="E9" s="40" t="str">
        <f t="shared" ref="E9:F9" si="7">B9</f>
        <v>Estados Unidos</v>
      </c>
      <c r="F9" s="41">
        <f t="shared" si="7"/>
        <v>1956</v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 t="s">
        <v>32</v>
      </c>
      <c r="C10" s="38">
        <v>814.0</v>
      </c>
      <c r="D10" s="39"/>
      <c r="E10" s="42" t="str">
        <f t="shared" ref="E10:F10" si="8">B10</f>
        <v>Itália</v>
      </c>
      <c r="F10" s="43">
        <f t="shared" si="8"/>
        <v>814</v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 t="str">
        <f t="shared" ref="E11:F11" si="9">B11</f>
        <v/>
      </c>
      <c r="F11" s="41" t="str">
        <f t="shared" si="9"/>
        <v/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 t="str">
        <f t="shared" ref="E12:F12" si="10">B12</f>
        <v/>
      </c>
      <c r="F12" s="43" t="str">
        <f t="shared" si="10"/>
        <v/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0" t="str">
        <f t="shared" ref="E13:F13" si="11">B13</f>
        <v/>
      </c>
      <c r="F13" s="41" t="str">
        <f t="shared" si="11"/>
        <v/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 t="str">
        <f t="shared" ref="E14:F14" si="12">B14</f>
        <v/>
      </c>
      <c r="F14" s="43" t="str">
        <f t="shared" si="12"/>
        <v/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 t="str">
        <f t="shared" ref="E15:F15" si="13">B15</f>
        <v/>
      </c>
      <c r="F15" s="41" t="str">
        <f t="shared" si="13"/>
        <v/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 t="str">
        <f t="shared" ref="E16:F16" si="14">B16</f>
        <v/>
      </c>
      <c r="F16" s="43" t="str">
        <f t="shared" si="14"/>
        <v/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 t="str">
        <f t="shared" ref="E17:F17" si="15">B17</f>
        <v/>
      </c>
      <c r="F17" s="41" t="str">
        <f t="shared" si="15"/>
        <v/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 t="str">
        <f t="shared" ref="E18:F18" si="16">B18</f>
        <v/>
      </c>
      <c r="F18" s="43" t="str">
        <f t="shared" si="16"/>
        <v/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 t="str">
        <f t="shared" ref="E19:F19" si="17">B19</f>
        <v/>
      </c>
      <c r="F19" s="41" t="str">
        <f t="shared" si="17"/>
        <v/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 t="str">
        <f t="shared" ref="E20:F20" si="18">B20</f>
        <v/>
      </c>
      <c r="F20" s="43" t="str">
        <f t="shared" si="18"/>
        <v/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 t="str">
        <f t="shared" ref="E21:F21" si="19">B21</f>
        <v/>
      </c>
      <c r="F21" s="41" t="str">
        <f t="shared" si="19"/>
        <v/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 t="str">
        <f t="shared" ref="E22:F22" si="20">B22</f>
        <v/>
      </c>
      <c r="F22" s="43" t="str">
        <f t="shared" si="20"/>
        <v/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0" t="str">
        <f t="shared" ref="E23:F23" si="21">B23</f>
        <v/>
      </c>
      <c r="F23" s="41" t="str">
        <f t="shared" si="21"/>
        <v/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2" t="str">
        <f t="shared" ref="E24:F24" si="22">B24</f>
        <v/>
      </c>
      <c r="F24" s="43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0" t="str">
        <f t="shared" ref="E25:F25" si="23">B25</f>
        <v/>
      </c>
      <c r="F25" s="41" t="str">
        <f t="shared" si="23"/>
        <v/>
      </c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2" t="str">
        <f t="shared" ref="E26:F26" si="24">B26</f>
        <v/>
      </c>
      <c r="F26" s="43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0" t="str">
        <f t="shared" ref="E27:F27" si="25">B27</f>
        <v/>
      </c>
      <c r="F27" s="41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56" t="str">
        <f t="shared" ref="E28:F28" si="26">B28</f>
        <v/>
      </c>
      <c r="F28" s="43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8" t="str">
        <f t="shared" ref="E29:F29" si="27">B29</f>
        <v/>
      </c>
      <c r="F29" s="41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40" t="str">
        <f t="shared" ref="E31:F31" si="29">B31</f>
        <v/>
      </c>
      <c r="F31" s="58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42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40" t="str">
        <f t="shared" ref="E33:F33" si="31">B33</f>
        <v/>
      </c>
      <c r="F33" s="58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42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40" t="str">
        <f t="shared" ref="E35:F35" si="33">B35</f>
        <v/>
      </c>
      <c r="F35" s="58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42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40" t="str">
        <f t="shared" ref="E37:F37" si="35">B37</f>
        <v/>
      </c>
      <c r="F37" s="58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42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40" t="str">
        <f t="shared" ref="E39:F39" si="37">B39</f>
        <v/>
      </c>
      <c r="F39" s="58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42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46</v>
      </c>
      <c r="C2" s="68" t="s">
        <v>17</v>
      </c>
      <c r="E2" s="69" t="s">
        <v>46</v>
      </c>
      <c r="F2" s="70" t="s">
        <v>17</v>
      </c>
      <c r="G2" s="70" t="s">
        <v>47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 t="s">
        <v>49</v>
      </c>
      <c r="C3" s="38">
        <v>1497121.0</v>
      </c>
      <c r="E3" s="71" t="str">
        <f t="shared" ref="E3:F3" si="1">B3</f>
        <v>Produtos químicos inorgânicos; compostos inorgânicos ou orgânicos de metais preciosos, de elementos radioativos, de metais das terras raras ou de isótopos</v>
      </c>
      <c r="F3" s="72">
        <f t="shared" si="1"/>
        <v>1497121</v>
      </c>
      <c r="G3" s="73">
        <f t="shared" ref="G3:G8" si="3">IFERROR(F3/(SUM($F$3:$F$9)),"-")</f>
        <v>0.500130451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 t="s">
        <v>55</v>
      </c>
      <c r="C4" s="38">
        <v>674078.0</v>
      </c>
      <c r="E4" s="71" t="str">
        <f t="shared" ref="E4:F4" si="2">B4</f>
        <v>Outros metais comuns; ceramais (cermets); obras dessas matérias</v>
      </c>
      <c r="F4" s="72">
        <f t="shared" si="2"/>
        <v>674078</v>
      </c>
      <c r="G4" s="73">
        <f t="shared" si="3"/>
        <v>0.2251834916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 t="s">
        <v>50</v>
      </c>
      <c r="C5" s="38">
        <v>378958.0</v>
      </c>
      <c r="E5" s="71" t="str">
        <f t="shared" ref="E5:F5" si="4">B5</f>
        <v>Estanho e suas obras</v>
      </c>
      <c r="F5" s="72">
        <f t="shared" si="4"/>
        <v>378958</v>
      </c>
      <c r="G5" s="73">
        <f t="shared" si="3"/>
        <v>0.1265952688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 t="s">
        <v>63</v>
      </c>
      <c r="C6" s="38">
        <v>278264.0</v>
      </c>
      <c r="E6" s="71" t="str">
        <f t="shared" ref="E6:F6" si="5">B6</f>
        <v>Minerios, escórias e cinzas</v>
      </c>
      <c r="F6" s="72">
        <f t="shared" si="5"/>
        <v>278264</v>
      </c>
      <c r="G6" s="73">
        <f t="shared" si="3"/>
        <v>0.09295728256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 t="s">
        <v>48</v>
      </c>
      <c r="C7" s="38">
        <v>117940.0</v>
      </c>
      <c r="E7" s="71" t="str">
        <f t="shared" ref="E7:F7" si="6">B7</f>
        <v>Ferro fundido, ferro e aço</v>
      </c>
      <c r="F7" s="72">
        <f t="shared" si="6"/>
        <v>117940</v>
      </c>
      <c r="G7" s="73">
        <f t="shared" si="3"/>
        <v>0.03939921048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 t="s">
        <v>64</v>
      </c>
      <c r="C8" s="38">
        <v>46286.0</v>
      </c>
      <c r="E8" s="74" t="s">
        <v>54</v>
      </c>
      <c r="F8" s="75">
        <f>SUM(C8:C15)</f>
        <v>47100</v>
      </c>
      <c r="G8" s="73">
        <f t="shared" si="3"/>
        <v>0.01573429552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 t="s">
        <v>65</v>
      </c>
      <c r="C9" s="38">
        <v>814.0</v>
      </c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/>
      <c r="C10" s="38"/>
      <c r="D10" s="3"/>
      <c r="E10" s="76"/>
      <c r="F10" s="77">
        <f t="shared" ref="F10:G10" si="7">SUM(F3:F9)</f>
        <v>2993461</v>
      </c>
      <c r="G10" s="78">
        <f t="shared" si="7"/>
        <v>1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/>
      <c r="C11" s="38"/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/>
      <c r="C12" s="38"/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/>
      <c r="C13" s="38"/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81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81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81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82"/>
      <c r="C17" s="83">
        <f>SUM(C3:C15)</f>
        <v>2993461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B18" s="36"/>
      <c r="C18" s="36"/>
      <c r="D18" s="3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2.5" customHeight="1">
      <c r="A27" s="3"/>
      <c r="B27" s="48"/>
      <c r="C27" s="48"/>
      <c r="D27" s="48"/>
      <c r="E27" s="48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rawing r:id="rId1"/>
  <tableParts count="2">
    <tablePart r:id="rId4"/>
    <tablePart r:id="rId5"/>
  </tableParts>
</worksheet>
</file>