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DOUDOU\Desktop\School\UC_Berkeley_Files\EE113B_Power_Electronics_Design\"/>
    </mc:Choice>
  </mc:AlternateContent>
  <xr:revisionPtr revIDLastSave="0" documentId="13_ncr:1_{6ED3DF1D-C205-4A32-B03E-5ABEF96AD15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1" i="1" l="1"/>
  <c r="L49" i="1"/>
  <c r="K49" i="1"/>
  <c r="J49" i="1"/>
  <c r="I49" i="1"/>
  <c r="H49" i="1"/>
  <c r="M50" i="1"/>
  <c r="M56" i="1"/>
  <c r="M52" i="1"/>
  <c r="M53" i="1"/>
  <c r="M54" i="1"/>
  <c r="M48" i="1"/>
  <c r="M47" i="1"/>
  <c r="M38" i="1"/>
  <c r="M39" i="1"/>
  <c r="M40" i="1"/>
  <c r="M41" i="1"/>
  <c r="M42" i="1"/>
  <c r="M43" i="1"/>
  <c r="M44" i="1"/>
  <c r="M45" i="1"/>
  <c r="M46" i="1"/>
  <c r="M37" i="1"/>
  <c r="O25" i="1"/>
  <c r="O26" i="1"/>
  <c r="O27" i="1"/>
  <c r="O28" i="1"/>
  <c r="O29" i="1"/>
  <c r="O30" i="1"/>
  <c r="O31" i="1"/>
  <c r="O32" i="1"/>
  <c r="O33" i="1"/>
  <c r="O24" i="1"/>
  <c r="M30" i="1"/>
  <c r="M31" i="1"/>
  <c r="M32" i="1"/>
  <c r="M33" i="1"/>
  <c r="M25" i="1"/>
  <c r="M26" i="1"/>
  <c r="M27" i="1"/>
  <c r="M28" i="1"/>
  <c r="M29" i="1"/>
  <c r="M24" i="1"/>
  <c r="M49" i="1" l="1"/>
</calcChain>
</file>

<file path=xl/sharedStrings.xml><?xml version="1.0" encoding="utf-8"?>
<sst xmlns="http://schemas.openxmlformats.org/spreadsheetml/2006/main" count="63" uniqueCount="23">
  <si>
    <t>freq(kHz)</t>
  </si>
  <si>
    <t>deadtime(rise) ns</t>
  </si>
  <si>
    <t>deadtime(fall) ns</t>
  </si>
  <si>
    <t>gate resistance</t>
  </si>
  <si>
    <t>1ohm</t>
  </si>
  <si>
    <t>Avg Power(W)</t>
  </si>
  <si>
    <t>Efficiency(norminal)</t>
  </si>
  <si>
    <t>Vin=16V P=100W</t>
  </si>
  <si>
    <t>Vin=24V P=100W</t>
  </si>
  <si>
    <t>Vin=16V P=50W</t>
  </si>
  <si>
    <t>Vin=24V P=50W</t>
  </si>
  <si>
    <t>score</t>
  </si>
  <si>
    <t>10ohm</t>
  </si>
  <si>
    <t>Sense_Gate_Loss(W)</t>
  </si>
  <si>
    <t>x</t>
  </si>
  <si>
    <t>From 25 March</t>
  </si>
  <si>
    <t>From 24 March</t>
  </si>
  <si>
    <t>Watch for 4-wire conn TIGHT</t>
  </si>
  <si>
    <t xml:space="preserve">Actual Waveform of: </t>
  </si>
  <si>
    <t>0.732W/cm^3</t>
  </si>
  <si>
    <t>136.68cm^3</t>
  </si>
  <si>
    <t>Pavg: 76.49W</t>
  </si>
  <si>
    <t>Score:95.8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</si>
</sst>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B23" workbookViewId="0">
      <selection activeCell="O42" sqref="O42"/>
    </sheetView>
  </sheetViews>
  <sheetFormatPr defaultColWidth="8.75" defaultRowHeight="14" x14ac:dyDescent="0.3"/>
  <cols>
    <col min="1" max="1" width="29.5" style="1" customWidth="1"/>
    <col min="2" max="2" width="8.25" style="1" customWidth="1"/>
    <col min="3" max="3" width="15.75" style="1" customWidth="1"/>
    <col min="4" max="4" width="16.25" style="1" customWidth="1"/>
    <col min="5" max="5" width="13.08203125" style="1" customWidth="1"/>
    <col min="6" max="6" width="12.9140625" style="1" customWidth="1"/>
    <col min="7" max="7" width="8.75" style="1"/>
    <col min="8" max="8" width="17.5" style="1" customWidth="1"/>
    <col min="9" max="9" width="16.4140625" style="1" customWidth="1"/>
    <col min="10" max="11" width="16" style="1" customWidth="1"/>
    <col min="12" max="12" width="16.5" style="1" customWidth="1"/>
    <col min="13" max="13" width="8.75" style="1"/>
    <col min="14" max="14" width="10.1640625" style="1" customWidth="1"/>
    <col min="15" max="15" width="22" style="1" customWidth="1"/>
    <col min="16" max="16384" width="8.75" style="1"/>
  </cols>
  <sheetData>
    <row r="1" spans="2:8" x14ac:dyDescent="0.3">
      <c r="B1" s="1" t="s">
        <v>0</v>
      </c>
      <c r="C1" s="1" t="s">
        <v>1</v>
      </c>
      <c r="D1" s="1" t="s">
        <v>2</v>
      </c>
      <c r="E1" s="1" t="s">
        <v>3</v>
      </c>
      <c r="H1" s="1" t="s">
        <v>5</v>
      </c>
    </row>
    <row r="2" spans="2:8" x14ac:dyDescent="0.3">
      <c r="B2" s="1">
        <v>100</v>
      </c>
      <c r="C2" s="1">
        <v>200</v>
      </c>
      <c r="D2" s="1">
        <v>200</v>
      </c>
      <c r="E2" s="1" t="s">
        <v>4</v>
      </c>
      <c r="H2" s="1">
        <v>75.489999999999995</v>
      </c>
    </row>
    <row r="3" spans="2:8" x14ac:dyDescent="0.3">
      <c r="B3" s="1">
        <v>80</v>
      </c>
      <c r="C3" s="1">
        <v>200</v>
      </c>
      <c r="D3" s="1">
        <v>200</v>
      </c>
      <c r="E3" s="1" t="s">
        <v>4</v>
      </c>
      <c r="H3" s="1">
        <v>75.739999999999995</v>
      </c>
    </row>
    <row r="4" spans="2:8" x14ac:dyDescent="0.3">
      <c r="B4" s="1">
        <v>125</v>
      </c>
      <c r="C4" s="1">
        <v>200</v>
      </c>
      <c r="D4" s="1">
        <v>200</v>
      </c>
      <c r="E4" s="1" t="s">
        <v>4</v>
      </c>
      <c r="H4" s="1">
        <v>75.08</v>
      </c>
    </row>
    <row r="22" spans="1:15" x14ac:dyDescent="0.3">
      <c r="A22" s="1" t="s">
        <v>16</v>
      </c>
    </row>
    <row r="23" spans="1:15" x14ac:dyDescent="0.3">
      <c r="B23" s="1" t="s">
        <v>0</v>
      </c>
      <c r="C23" s="1" t="s">
        <v>1</v>
      </c>
      <c r="D23" s="1" t="s">
        <v>2</v>
      </c>
      <c r="E23" s="1" t="s">
        <v>3</v>
      </c>
      <c r="H23" s="1" t="s">
        <v>6</v>
      </c>
      <c r="I23" s="1" t="s">
        <v>7</v>
      </c>
      <c r="J23" s="1" t="s">
        <v>8</v>
      </c>
      <c r="K23" s="1" t="s">
        <v>9</v>
      </c>
      <c r="L23" s="1" t="s">
        <v>10</v>
      </c>
      <c r="M23" s="1" t="s">
        <v>11</v>
      </c>
      <c r="O23" s="1" t="s">
        <v>13</v>
      </c>
    </row>
    <row r="24" spans="1:15" x14ac:dyDescent="0.3">
      <c r="B24" s="1">
        <v>100</v>
      </c>
      <c r="C24" s="1">
        <v>200</v>
      </c>
      <c r="D24" s="1">
        <v>200</v>
      </c>
      <c r="E24" s="1" t="s">
        <v>12</v>
      </c>
      <c r="H24" s="1">
        <v>94.12</v>
      </c>
      <c r="I24" s="1">
        <v>94.7</v>
      </c>
      <c r="J24" s="1">
        <v>93.43</v>
      </c>
      <c r="K24" s="1">
        <v>96.07</v>
      </c>
      <c r="L24" s="1">
        <v>93.98</v>
      </c>
      <c r="M24" s="1">
        <f>H24*0.4+I24*0.15+J24*0.15+K24*0.15+L24*0.15</f>
        <v>94.375</v>
      </c>
      <c r="O24" s="1">
        <f>10*0.019</f>
        <v>0.19</v>
      </c>
    </row>
    <row r="25" spans="1:15" x14ac:dyDescent="0.3">
      <c r="B25" s="1">
        <v>80</v>
      </c>
      <c r="C25" s="1">
        <v>200</v>
      </c>
      <c r="D25" s="1">
        <v>200</v>
      </c>
      <c r="E25" s="1" t="s">
        <v>12</v>
      </c>
      <c r="H25" s="1">
        <v>94.53</v>
      </c>
      <c r="I25" s="1">
        <v>94.99</v>
      </c>
      <c r="J25" s="1">
        <v>93.79</v>
      </c>
      <c r="K25" s="1">
        <v>96.44</v>
      </c>
      <c r="L25" s="1">
        <v>94.64</v>
      </c>
      <c r="M25" s="1">
        <f t="shared" ref="M25:M54" si="0">H25*0.4+I25*0.15+J25*0.15+K25*0.15+L25*0.15</f>
        <v>94.790999999999997</v>
      </c>
      <c r="O25" s="1">
        <f t="shared" ref="O25:O33" si="1">10*0.019</f>
        <v>0.19</v>
      </c>
    </row>
    <row r="26" spans="1:15" x14ac:dyDescent="0.3">
      <c r="B26" s="1">
        <v>74</v>
      </c>
      <c r="C26" s="1">
        <v>200</v>
      </c>
      <c r="D26" s="1">
        <v>200</v>
      </c>
      <c r="E26" s="1" t="s">
        <v>12</v>
      </c>
      <c r="H26" s="1">
        <v>94.64</v>
      </c>
      <c r="I26" s="1">
        <v>95.08</v>
      </c>
      <c r="J26" s="1">
        <v>94.11</v>
      </c>
      <c r="K26" s="1">
        <v>96.54</v>
      </c>
      <c r="L26" s="1">
        <v>94.84</v>
      </c>
      <c r="M26" s="1">
        <f t="shared" si="0"/>
        <v>94.941499999999991</v>
      </c>
      <c r="O26" s="1">
        <f t="shared" si="1"/>
        <v>0.19</v>
      </c>
    </row>
    <row r="27" spans="1:15" x14ac:dyDescent="0.3">
      <c r="B27" s="1">
        <v>76.900000000000006</v>
      </c>
      <c r="C27" s="1">
        <v>200</v>
      </c>
      <c r="D27" s="1">
        <v>200</v>
      </c>
      <c r="E27" s="1" t="s">
        <v>12</v>
      </c>
      <c r="H27" s="1">
        <v>94.6</v>
      </c>
      <c r="I27" s="1">
        <v>95.04</v>
      </c>
      <c r="J27" s="1">
        <v>94.06</v>
      </c>
      <c r="K27" s="1">
        <v>96.52</v>
      </c>
      <c r="L27" s="1">
        <v>94.78</v>
      </c>
      <c r="M27" s="1">
        <f t="shared" si="0"/>
        <v>94.899999999999991</v>
      </c>
      <c r="O27" s="1">
        <f t="shared" si="1"/>
        <v>0.19</v>
      </c>
    </row>
    <row r="28" spans="1:15" x14ac:dyDescent="0.3">
      <c r="B28" s="1">
        <v>76.900000000000006</v>
      </c>
      <c r="C28" s="1">
        <v>170</v>
      </c>
      <c r="D28" s="1">
        <v>170</v>
      </c>
      <c r="E28" s="1" t="s">
        <v>12</v>
      </c>
      <c r="H28" s="1">
        <v>94.63</v>
      </c>
      <c r="I28" s="1">
        <v>95.08</v>
      </c>
      <c r="J28" s="1">
        <v>94.05</v>
      </c>
      <c r="K28" s="1">
        <v>96.45</v>
      </c>
      <c r="L28" s="1">
        <v>94.43</v>
      </c>
      <c r="M28" s="1">
        <f t="shared" si="0"/>
        <v>94.853499999999997</v>
      </c>
      <c r="O28" s="1">
        <f t="shared" si="1"/>
        <v>0.19</v>
      </c>
    </row>
    <row r="29" spans="1:15" x14ac:dyDescent="0.3">
      <c r="B29" s="1">
        <v>76.900000000000006</v>
      </c>
      <c r="C29" s="1">
        <v>230</v>
      </c>
      <c r="D29" s="1">
        <v>230</v>
      </c>
      <c r="E29" s="1" t="s">
        <v>12</v>
      </c>
      <c r="H29" s="1">
        <v>94.53</v>
      </c>
      <c r="I29" s="1">
        <v>94.97</v>
      </c>
      <c r="J29" s="1">
        <v>93.99</v>
      </c>
      <c r="K29" s="1">
        <v>96.51</v>
      </c>
      <c r="L29" s="1">
        <v>94.85</v>
      </c>
      <c r="M29" s="1">
        <f t="shared" si="0"/>
        <v>94.860000000000014</v>
      </c>
      <c r="O29" s="1">
        <f t="shared" si="1"/>
        <v>0.19</v>
      </c>
    </row>
    <row r="30" spans="1:15" x14ac:dyDescent="0.3">
      <c r="B30" s="1">
        <v>76.900000000000006</v>
      </c>
      <c r="C30" s="1">
        <v>210</v>
      </c>
      <c r="D30" s="1">
        <v>210</v>
      </c>
      <c r="E30" s="1" t="s">
        <v>12</v>
      </c>
      <c r="H30" s="1">
        <v>94.56</v>
      </c>
      <c r="I30" s="1">
        <v>95.02</v>
      </c>
      <c r="J30" s="1">
        <v>94.03</v>
      </c>
      <c r="K30" s="1">
        <v>96.5</v>
      </c>
      <c r="L30" s="1">
        <v>94.8</v>
      </c>
      <c r="M30" s="1">
        <f t="shared" si="0"/>
        <v>94.876499999999993</v>
      </c>
      <c r="O30" s="1">
        <f t="shared" si="1"/>
        <v>0.19</v>
      </c>
    </row>
    <row r="31" spans="1:15" x14ac:dyDescent="0.3">
      <c r="B31" s="1">
        <v>76.900000000000006</v>
      </c>
      <c r="C31" s="1">
        <v>190</v>
      </c>
      <c r="D31" s="1">
        <v>190</v>
      </c>
      <c r="E31" s="1" t="s">
        <v>12</v>
      </c>
      <c r="H31" s="1">
        <v>94.61</v>
      </c>
      <c r="I31" s="1">
        <v>95.04</v>
      </c>
      <c r="J31" s="1">
        <v>94.07</v>
      </c>
      <c r="K31" s="1">
        <v>96.48</v>
      </c>
      <c r="L31" s="1">
        <v>94.72</v>
      </c>
      <c r="M31" s="1">
        <f t="shared" si="0"/>
        <v>94.890499999999989</v>
      </c>
      <c r="O31" s="1">
        <f t="shared" si="1"/>
        <v>0.19</v>
      </c>
    </row>
    <row r="32" spans="1:15" x14ac:dyDescent="0.3">
      <c r="B32" s="1">
        <v>76.900000000000006</v>
      </c>
      <c r="C32" s="1">
        <v>200</v>
      </c>
      <c r="D32" s="1">
        <v>200</v>
      </c>
      <c r="E32" s="1" t="s">
        <v>4</v>
      </c>
      <c r="H32" s="1">
        <v>94.77</v>
      </c>
      <c r="I32" s="1">
        <v>95.04</v>
      </c>
      <c r="J32" s="1">
        <v>94.41</v>
      </c>
      <c r="K32" s="1">
        <v>96.83</v>
      </c>
      <c r="L32" s="1">
        <v>95.67</v>
      </c>
      <c r="M32" s="1">
        <f t="shared" si="0"/>
        <v>95.200500000000005</v>
      </c>
      <c r="O32" s="1">
        <f t="shared" si="1"/>
        <v>0.19</v>
      </c>
    </row>
    <row r="33" spans="1:15" x14ac:dyDescent="0.3">
      <c r="B33" s="1">
        <v>76.900000000000006</v>
      </c>
      <c r="C33" s="1">
        <v>180</v>
      </c>
      <c r="D33" s="1">
        <v>180</v>
      </c>
      <c r="E33" s="1" t="s">
        <v>4</v>
      </c>
      <c r="H33" s="1">
        <v>94.86</v>
      </c>
      <c r="I33" s="1">
        <v>95.14</v>
      </c>
      <c r="J33" s="1">
        <v>94.48</v>
      </c>
      <c r="K33" s="1">
        <v>96.9</v>
      </c>
      <c r="L33" s="1">
        <v>95.77</v>
      </c>
      <c r="M33" s="1">
        <f t="shared" si="0"/>
        <v>95.287499999999994</v>
      </c>
      <c r="O33" s="1">
        <f t="shared" si="1"/>
        <v>0.19</v>
      </c>
    </row>
    <row r="35" spans="1:15" x14ac:dyDescent="0.3">
      <c r="A35" s="1" t="s">
        <v>15</v>
      </c>
    </row>
    <row r="36" spans="1:15" x14ac:dyDescent="0.3">
      <c r="A36" s="1" t="s">
        <v>17</v>
      </c>
      <c r="B36" s="1" t="s">
        <v>0</v>
      </c>
      <c r="C36" s="1" t="s">
        <v>1</v>
      </c>
      <c r="D36" s="1" t="s">
        <v>2</v>
      </c>
      <c r="E36" s="1" t="s">
        <v>3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</row>
    <row r="37" spans="1:15" x14ac:dyDescent="0.3">
      <c r="B37" s="1">
        <v>100</v>
      </c>
      <c r="C37" s="1">
        <v>200</v>
      </c>
      <c r="D37" s="1">
        <v>200</v>
      </c>
      <c r="E37" s="1" t="s">
        <v>4</v>
      </c>
      <c r="H37" s="1">
        <v>94.63</v>
      </c>
      <c r="I37" s="1">
        <v>94.97</v>
      </c>
      <c r="J37" s="1">
        <v>94.2</v>
      </c>
      <c r="K37" s="1">
        <v>96.64</v>
      </c>
      <c r="L37" s="1">
        <v>95.32</v>
      </c>
      <c r="M37" s="1">
        <f t="shared" si="0"/>
        <v>95.021499999999989</v>
      </c>
    </row>
    <row r="38" spans="1:15" x14ac:dyDescent="0.3">
      <c r="B38" s="1">
        <v>80</v>
      </c>
      <c r="C38" s="1">
        <v>200</v>
      </c>
      <c r="D38" s="1">
        <v>200</v>
      </c>
      <c r="E38" s="1" t="s">
        <v>4</v>
      </c>
      <c r="H38" s="1">
        <v>94.97</v>
      </c>
      <c r="I38" s="1">
        <v>95.25</v>
      </c>
      <c r="J38" s="1">
        <v>94.62</v>
      </c>
      <c r="K38" s="1">
        <v>96.91</v>
      </c>
      <c r="L38" s="1">
        <v>95.8</v>
      </c>
      <c r="M38" s="1">
        <f t="shared" si="0"/>
        <v>95.375000000000014</v>
      </c>
    </row>
    <row r="39" spans="1:15" x14ac:dyDescent="0.3">
      <c r="B39" s="1">
        <v>74</v>
      </c>
      <c r="C39" s="1">
        <v>200</v>
      </c>
      <c r="D39" s="1">
        <v>200</v>
      </c>
      <c r="E39" s="1" t="s">
        <v>4</v>
      </c>
      <c r="G39" s="1" t="s">
        <v>14</v>
      </c>
      <c r="M39" s="1">
        <f>H39*0.4+I39*0.15+J39*0.15+K39*0.15+L39*0.15</f>
        <v>0</v>
      </c>
    </row>
    <row r="40" spans="1:15" x14ac:dyDescent="0.3">
      <c r="B40" s="1">
        <v>76.900000000000006</v>
      </c>
      <c r="C40" s="1">
        <v>200</v>
      </c>
      <c r="D40" s="1">
        <v>200</v>
      </c>
      <c r="E40" s="1" t="s">
        <v>4</v>
      </c>
      <c r="H40" s="1">
        <v>95.02</v>
      </c>
      <c r="I40" s="1">
        <v>95.29</v>
      </c>
      <c r="J40" s="1">
        <v>94.69</v>
      </c>
      <c r="K40" s="1">
        <v>96.95</v>
      </c>
      <c r="L40" s="1">
        <v>95.87</v>
      </c>
      <c r="M40" s="1">
        <f t="shared" si="0"/>
        <v>95.428000000000011</v>
      </c>
    </row>
    <row r="41" spans="1:15" x14ac:dyDescent="0.3">
      <c r="B41" s="1">
        <v>76.900000000000006</v>
      </c>
      <c r="C41" s="1">
        <v>170</v>
      </c>
      <c r="D41" s="1">
        <v>170</v>
      </c>
      <c r="E41" s="1" t="s">
        <v>4</v>
      </c>
      <c r="H41" s="1">
        <v>95.09</v>
      </c>
      <c r="I41" s="1">
        <v>95.35</v>
      </c>
      <c r="J41" s="1">
        <v>94.75</v>
      </c>
      <c r="K41" s="1">
        <v>97</v>
      </c>
      <c r="L41" s="1">
        <v>95.9</v>
      </c>
      <c r="M41" s="1">
        <f t="shared" si="0"/>
        <v>95.486000000000004</v>
      </c>
    </row>
    <row r="42" spans="1:15" x14ac:dyDescent="0.3">
      <c r="B42" s="1">
        <v>76.900000000000006</v>
      </c>
      <c r="C42" s="1">
        <v>170</v>
      </c>
      <c r="D42" s="1">
        <v>180</v>
      </c>
      <c r="E42" s="1" t="s">
        <v>4</v>
      </c>
      <c r="H42" s="1">
        <v>95.09</v>
      </c>
      <c r="I42" s="1">
        <v>95.36</v>
      </c>
      <c r="J42" s="1">
        <v>94.78</v>
      </c>
      <c r="K42" s="1">
        <v>97</v>
      </c>
      <c r="L42" s="1">
        <v>95.89</v>
      </c>
      <c r="M42" s="1">
        <f t="shared" si="0"/>
        <v>95.490499999999997</v>
      </c>
    </row>
    <row r="43" spans="1:15" x14ac:dyDescent="0.3">
      <c r="B43" s="1">
        <v>76.900000000000006</v>
      </c>
      <c r="C43" s="1">
        <v>170</v>
      </c>
      <c r="D43" s="1">
        <v>190</v>
      </c>
      <c r="E43" s="1" t="s">
        <v>4</v>
      </c>
      <c r="H43" s="1">
        <v>95.09</v>
      </c>
      <c r="I43" s="1">
        <v>95.35</v>
      </c>
      <c r="J43" s="1">
        <v>94.77</v>
      </c>
      <c r="K43" s="1">
        <v>97.03</v>
      </c>
      <c r="L43" s="1">
        <v>95.89</v>
      </c>
      <c r="M43" s="1">
        <f t="shared" si="0"/>
        <v>95.492000000000004</v>
      </c>
    </row>
    <row r="44" spans="1:15" x14ac:dyDescent="0.3">
      <c r="B44" s="1">
        <v>76.900000000000006</v>
      </c>
      <c r="C44" s="1">
        <v>170</v>
      </c>
      <c r="D44" s="1">
        <v>200</v>
      </c>
      <c r="E44" s="1" t="s">
        <v>4</v>
      </c>
      <c r="H44" s="1">
        <v>95.1</v>
      </c>
      <c r="I44" s="1">
        <v>95.37</v>
      </c>
      <c r="J44" s="1">
        <v>94.77</v>
      </c>
      <c r="K44" s="1">
        <v>97.03</v>
      </c>
      <c r="L44" s="1">
        <v>95.89</v>
      </c>
      <c r="M44" s="1">
        <f t="shared" si="0"/>
        <v>95.499000000000009</v>
      </c>
    </row>
    <row r="45" spans="1:15" x14ac:dyDescent="0.3">
      <c r="B45" s="1">
        <v>76.900000000000006</v>
      </c>
      <c r="C45" s="1">
        <v>170</v>
      </c>
      <c r="D45" s="1">
        <v>210</v>
      </c>
      <c r="E45" s="1" t="s">
        <v>4</v>
      </c>
      <c r="H45" s="1">
        <v>95.09</v>
      </c>
      <c r="I45" s="1">
        <v>95.36</v>
      </c>
      <c r="J45" s="1">
        <v>94.76</v>
      </c>
      <c r="K45" s="1">
        <v>97</v>
      </c>
      <c r="L45" s="1">
        <v>95.9</v>
      </c>
      <c r="M45" s="1">
        <f t="shared" si="0"/>
        <v>95.489000000000004</v>
      </c>
    </row>
    <row r="46" spans="1:15" x14ac:dyDescent="0.3">
      <c r="B46" s="1">
        <v>76.900000000000006</v>
      </c>
      <c r="C46" s="1">
        <v>160</v>
      </c>
      <c r="D46" s="1">
        <v>200</v>
      </c>
      <c r="E46" s="1" t="s">
        <v>4</v>
      </c>
      <c r="H46" s="1">
        <v>95.12</v>
      </c>
      <c r="I46" s="1">
        <v>95.39</v>
      </c>
      <c r="J46" s="1">
        <v>94.78</v>
      </c>
      <c r="K46" s="1">
        <v>97.02</v>
      </c>
      <c r="L46" s="1">
        <v>95.87</v>
      </c>
      <c r="M46" s="1">
        <f t="shared" si="0"/>
        <v>95.507000000000005</v>
      </c>
    </row>
    <row r="47" spans="1:15" x14ac:dyDescent="0.3">
      <c r="B47" s="1">
        <v>76.900000000000006</v>
      </c>
      <c r="C47" s="1">
        <v>150</v>
      </c>
      <c r="D47" s="1">
        <v>200</v>
      </c>
      <c r="E47" s="1" t="s">
        <v>4</v>
      </c>
      <c r="H47" s="1">
        <v>95.14</v>
      </c>
      <c r="I47" s="1">
        <v>95.41</v>
      </c>
      <c r="J47" s="1">
        <v>94.8</v>
      </c>
      <c r="K47" s="1">
        <v>97.04</v>
      </c>
      <c r="L47" s="1">
        <v>95.85</v>
      </c>
      <c r="M47" s="1">
        <f t="shared" si="0"/>
        <v>95.521000000000001</v>
      </c>
    </row>
    <row r="48" spans="1:15" x14ac:dyDescent="0.3">
      <c r="B48" s="1">
        <v>76.900000000000006</v>
      </c>
      <c r="C48" s="1">
        <v>140</v>
      </c>
      <c r="D48" s="1">
        <v>200</v>
      </c>
      <c r="E48" s="1" t="s">
        <v>4</v>
      </c>
      <c r="H48" s="1">
        <v>95.16</v>
      </c>
      <c r="I48" s="1">
        <v>95.44</v>
      </c>
      <c r="J48" s="1">
        <v>94.81</v>
      </c>
      <c r="K48" s="1">
        <v>97.05</v>
      </c>
      <c r="L48" s="1">
        <v>95.77</v>
      </c>
      <c r="M48" s="1">
        <f t="shared" si="0"/>
        <v>95.524500000000003</v>
      </c>
    </row>
    <row r="49" spans="1:13" x14ac:dyDescent="0.3">
      <c r="A49" s="1" t="s">
        <v>18</v>
      </c>
      <c r="B49" s="1">
        <v>76.900000000000006</v>
      </c>
      <c r="C49" s="1">
        <v>150</v>
      </c>
      <c r="D49" s="1">
        <v>200</v>
      </c>
      <c r="E49" s="1" t="s">
        <v>4</v>
      </c>
      <c r="H49" s="1">
        <f>11.589*8.333/(19.577 *5.03) * 100</f>
        <v>98.069332383895542</v>
      </c>
      <c r="I49" s="1">
        <f>11.574*8.333/(15.566*6.27) * 100</f>
        <v>98.818963180087621</v>
      </c>
      <c r="J49" s="1">
        <f>11.553*8.333/(23.567*4.21)*100</f>
        <v>97.030832496867731</v>
      </c>
      <c r="K49" s="1">
        <f>11.751*4.167/(15.992*3.14)*100</f>
        <v>97.513758869880775</v>
      </c>
      <c r="L49" s="1">
        <f>11.748*4.167/(23.56*2.12)*100</f>
        <v>98.011331966556668</v>
      </c>
      <c r="M49" s="1">
        <f t="shared" si="0"/>
        <v>97.933965930567126</v>
      </c>
    </row>
    <row r="50" spans="1:13" x14ac:dyDescent="0.3">
      <c r="M50" s="1">
        <f t="shared" si="0"/>
        <v>0</v>
      </c>
    </row>
    <row r="51" spans="1:13" x14ac:dyDescent="0.3">
      <c r="B51" s="1">
        <v>62.5</v>
      </c>
      <c r="C51" s="1">
        <v>150</v>
      </c>
      <c r="D51" s="1">
        <v>200</v>
      </c>
      <c r="E51" s="1" t="s">
        <v>4</v>
      </c>
      <c r="H51" s="1">
        <v>95.275999999999996</v>
      </c>
      <c r="I51" s="1">
        <v>95.558999999999997</v>
      </c>
      <c r="J51" s="1">
        <v>94.980999999999995</v>
      </c>
      <c r="K51" s="1">
        <v>97.212000000000003</v>
      </c>
      <c r="L51" s="1">
        <v>96.168000000000006</v>
      </c>
      <c r="M51" s="1">
        <f t="shared" si="0"/>
        <v>95.698400000000007</v>
      </c>
    </row>
    <row r="52" spans="1:13" x14ac:dyDescent="0.3">
      <c r="M52" s="1">
        <f t="shared" si="0"/>
        <v>0</v>
      </c>
    </row>
    <row r="53" spans="1:13" x14ac:dyDescent="0.3">
      <c r="M53" s="1">
        <f t="shared" si="0"/>
        <v>0</v>
      </c>
    </row>
    <row r="54" spans="1:13" x14ac:dyDescent="0.3">
      <c r="H54" s="1" t="s">
        <v>20</v>
      </c>
      <c r="I54" s="1" t="s">
        <v>19</v>
      </c>
      <c r="J54" s="1" t="s">
        <v>21</v>
      </c>
      <c r="K54" s="1" t="s">
        <v>22</v>
      </c>
      <c r="M54" s="1" t="e">
        <f t="shared" si="0"/>
        <v>#VALUE!</v>
      </c>
    </row>
    <row r="56" spans="1:13" x14ac:dyDescent="0.3">
      <c r="B56" s="1">
        <v>50</v>
      </c>
      <c r="C56" s="1">
        <v>200</v>
      </c>
      <c r="D56" s="1">
        <v>200</v>
      </c>
      <c r="E56" s="1" t="s">
        <v>4</v>
      </c>
      <c r="H56" s="1">
        <v>95.38</v>
      </c>
      <c r="I56" s="1">
        <v>95.6</v>
      </c>
      <c r="J56" s="1">
        <v>95.13</v>
      </c>
      <c r="K56" s="1">
        <v>97.26</v>
      </c>
      <c r="L56" s="1">
        <v>96.32</v>
      </c>
      <c r="M56" s="1">
        <f>H56*0.4+I56*0.15+J56*0.15+K56*0.15+L56*0.15</f>
        <v>95.79849999999999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Shen</dc:creator>
  <cp:lastModifiedBy>Lucas Shen</cp:lastModifiedBy>
  <dcterms:created xsi:type="dcterms:W3CDTF">2015-06-05T18:19:34Z</dcterms:created>
  <dcterms:modified xsi:type="dcterms:W3CDTF">2025-05-13T00:16:05Z</dcterms:modified>
</cp:coreProperties>
</file>