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1 PLAZA" sheetId="2" r:id="rId5"/>
    <sheet state="visible" name="1 PLAZA Y MEDIA" sheetId="3" r:id="rId6"/>
    <sheet state="visible" name="2 PLAZAS" sheetId="4" r:id="rId7"/>
    <sheet state="visible" name="QUEEN" sheetId="5" r:id="rId8"/>
    <sheet state="visible" name="KING" sheetId="6" r:id="rId9"/>
    <sheet state="visible" name="CUNA" sheetId="7" r:id="rId10"/>
    <sheet state="visible" name="SOMMIERS" sheetId="8" r:id="rId11"/>
    <sheet state="visible" name="ALMOHADAS" sheetId="9" r:id="rId12"/>
    <sheet state="visible" name="OTROS" sheetId="10" r:id="rId13"/>
    <sheet state="visible" name="ACOLCHADOS" sheetId="11" r:id="rId14"/>
    <sheet state="visible" name="ALFOMBRAS DE BAÑO" sheetId="12" r:id="rId15"/>
    <sheet state="visible" name="AROMATIZADORES" sheetId="13" r:id="rId16"/>
    <sheet state="visible" name="BATAS DE BAÑO" sheetId="14" r:id="rId17"/>
    <sheet state="visible" name="CESTOS PARA ROPA" sheetId="15" r:id="rId18"/>
    <sheet state="visible" name="FRAZADAS" sheetId="16" r:id="rId19"/>
    <sheet state="visible" name="MUEBLES" sheetId="17" r:id="rId20"/>
    <sheet state="visible" name="TOALLAS" sheetId="18" r:id="rId21"/>
    <sheet state="visible" name="SABANAS" sheetId="19" r:id="rId22"/>
    <sheet state="visible" name="RESPALDOS" sheetId="20" r:id="rId23"/>
    <sheet state="visible" name="PORCENTAJES" sheetId="21" r:id="rId24"/>
    <sheet state="visible" name="VENTAS" sheetId="22" r:id="rId25"/>
  </sheets>
  <definedNames/>
  <calcPr/>
</workbook>
</file>

<file path=xl/sharedStrings.xml><?xml version="1.0" encoding="utf-8"?>
<sst xmlns="http://schemas.openxmlformats.org/spreadsheetml/2006/main" count="1202" uniqueCount="249">
  <si>
    <t>CÓDIGO</t>
  </si>
  <si>
    <t>PROVEEDOR</t>
  </si>
  <si>
    <t>MEDIDA (LARG-ANCH-ESP)</t>
  </si>
  <si>
    <t>MODELO</t>
  </si>
  <si>
    <t>MATERIAL</t>
  </si>
  <si>
    <t>SOPORTA (PorPlaza)</t>
  </si>
  <si>
    <t>COSTO</t>
  </si>
  <si>
    <t>EFECTIVO/TRANSF</t>
  </si>
  <si>
    <t>DEBIT/CREDIT</t>
  </si>
  <si>
    <t>3 CUOTAS</t>
  </si>
  <si>
    <t>6 CUOTAS</t>
  </si>
  <si>
    <t>PORC_EFECTIVO</t>
  </si>
  <si>
    <t>PORC_TRANSF</t>
  </si>
  <si>
    <t>PORC_3CUOTAS</t>
  </si>
  <si>
    <t>PORC_6CUOTAS</t>
  </si>
  <si>
    <t>GANI</t>
  </si>
  <si>
    <t>190x80x13</t>
  </si>
  <si>
    <t>ESTÁNDAR</t>
  </si>
  <si>
    <t>ESPUMA</t>
  </si>
  <si>
    <t>40 KG</t>
  </si>
  <si>
    <t>190x80x18</t>
  </si>
  <si>
    <t>GRAN SUEÑO FELIZ 2.0</t>
  </si>
  <si>
    <t>60 KG</t>
  </si>
  <si>
    <t>190x80x20</t>
  </si>
  <si>
    <t>190x80x24</t>
  </si>
  <si>
    <t xml:space="preserve">80-85 KG </t>
  </si>
  <si>
    <t>GOLDEN FLEX Sin Pillow</t>
  </si>
  <si>
    <t>80-85 KG</t>
  </si>
  <si>
    <t>190x80x30</t>
  </si>
  <si>
    <t>GOLDEN FLEX Con Pillow</t>
  </si>
  <si>
    <t>100-110 KG</t>
  </si>
  <si>
    <t>190x80x25</t>
  </si>
  <si>
    <t>COLCHON SILVER FLEX FIRME</t>
  </si>
  <si>
    <t>COL EXTRA SOFT</t>
  </si>
  <si>
    <t>MAXIKING</t>
  </si>
  <si>
    <t>COLCHON CONSULAR</t>
  </si>
  <si>
    <t>COLCHON ATARDECER</t>
  </si>
  <si>
    <t>COLCHON ROCIO</t>
  </si>
  <si>
    <t>190x80x26</t>
  </si>
  <si>
    <t>COLCHON PICASSO</t>
  </si>
  <si>
    <t>90 KG</t>
  </si>
  <si>
    <t>COLCHON TNT STD</t>
  </si>
  <si>
    <t>190x80x17</t>
  </si>
  <si>
    <t>50 KG</t>
  </si>
  <si>
    <t>COLCHON AMANECER</t>
  </si>
  <si>
    <t>190x80x22</t>
  </si>
  <si>
    <t>COLCHON BRISAS</t>
  </si>
  <si>
    <t>70 KG</t>
  </si>
  <si>
    <t>COLCHON BRISAS C/ PILLOW</t>
  </si>
  <si>
    <t>COLCHON ARMONIA</t>
  </si>
  <si>
    <t>COLCH. INFANTIL ATARDECER</t>
  </si>
  <si>
    <t>SILLON CAMA PLEG. ESCOSES</t>
  </si>
  <si>
    <t>ELEGANTE</t>
  </si>
  <si>
    <t>COLCHON BALANCE</t>
  </si>
  <si>
    <t>COL. COMFY DESPERTAR</t>
  </si>
  <si>
    <t>ELEGANTE SUPER CONFORT</t>
  </si>
  <si>
    <t>ELEGANTE COMFY ESTÁNDAR</t>
  </si>
  <si>
    <t>190x100x20</t>
  </si>
  <si>
    <t>190x100x24</t>
  </si>
  <si>
    <t>GOLDEN FLEX sin Pillow</t>
  </si>
  <si>
    <t>190x100x30</t>
  </si>
  <si>
    <t>GOLDEN FLEX con Pillow</t>
  </si>
  <si>
    <t>190x100x25</t>
  </si>
  <si>
    <t>190x100x22</t>
  </si>
  <si>
    <t>COL AIR FLEX JACK</t>
  </si>
  <si>
    <t>190x100x26</t>
  </si>
  <si>
    <t>190x100x18</t>
  </si>
  <si>
    <t>190x100x17</t>
  </si>
  <si>
    <t>COL. ELEGANTE IMPERIAL</t>
  </si>
  <si>
    <t>190x130x20</t>
  </si>
  <si>
    <t>190x140x20</t>
  </si>
  <si>
    <t>190x140x24</t>
  </si>
  <si>
    <t>190x140x30</t>
  </si>
  <si>
    <t>190x140x25</t>
  </si>
  <si>
    <t>190x130x22</t>
  </si>
  <si>
    <t>190x140x22</t>
  </si>
  <si>
    <t>190x140x33</t>
  </si>
  <si>
    <t>COLCHON EMPATHY</t>
  </si>
  <si>
    <t>110-120 KG</t>
  </si>
  <si>
    <t>190x140x28</t>
  </si>
  <si>
    <t xml:space="preserve">COLCHON GOLD SPRING </t>
  </si>
  <si>
    <t>RESORTE</t>
  </si>
  <si>
    <t>100 KG</t>
  </si>
  <si>
    <t xml:space="preserve">COLCHON REDSPRING </t>
  </si>
  <si>
    <t>190x130x24</t>
  </si>
  <si>
    <t>190x130x26</t>
  </si>
  <si>
    <t>190x140x26</t>
  </si>
  <si>
    <t>190x140x18</t>
  </si>
  <si>
    <t>190x130x30</t>
  </si>
  <si>
    <t>COLCHON CREPUSCULO</t>
  </si>
  <si>
    <t>COLCHON ZAFIRO</t>
  </si>
  <si>
    <t>COL. SEÑORIAL CON PILLOW</t>
  </si>
  <si>
    <t>COL. SEÑORIAL EUROPILLOW</t>
  </si>
  <si>
    <t>COLCHON PRINCE</t>
  </si>
  <si>
    <t>COL. SKY SOFT</t>
  </si>
  <si>
    <t>COLCHON SLEEP</t>
  </si>
  <si>
    <t>COLCHON SOÑADO</t>
  </si>
  <si>
    <t>200x160x33</t>
  </si>
  <si>
    <t>200x200x30</t>
  </si>
  <si>
    <t>200x160x30</t>
  </si>
  <si>
    <t>200x200x34</t>
  </si>
  <si>
    <t>CONJUNTO CAPRICIOUS</t>
  </si>
  <si>
    <t>200x200x28</t>
  </si>
  <si>
    <t>190x80</t>
  </si>
  <si>
    <t>SOMMIER 80</t>
  </si>
  <si>
    <t>190x100</t>
  </si>
  <si>
    <t>SOMMIER 100</t>
  </si>
  <si>
    <t>190x140</t>
  </si>
  <si>
    <t>SOMMIER 140</t>
  </si>
  <si>
    <t>SOMMIER 140 CAPRICIOUS Y EMPATHY</t>
  </si>
  <si>
    <t>200x160</t>
  </si>
  <si>
    <t>SOMMIER 160</t>
  </si>
  <si>
    <t>SOMMIER 160 CAPRICIOUS Y EMPATHY</t>
  </si>
  <si>
    <t>200x200</t>
  </si>
  <si>
    <t>SOMMIER 200</t>
  </si>
  <si>
    <t>SOMMIER 200 CAPRICIOUS</t>
  </si>
  <si>
    <t>SOMMIER ROCIO/ATARDECER</t>
  </si>
  <si>
    <t>190x130</t>
  </si>
  <si>
    <t>SOMMIER BRISAS</t>
  </si>
  <si>
    <t>SOMMIER CREPUSCULO</t>
  </si>
  <si>
    <t>190x200</t>
  </si>
  <si>
    <t>SOMMIER Con / Pic / Zaf / Arm</t>
  </si>
  <si>
    <t xml:space="preserve">ELEGANTE </t>
  </si>
  <si>
    <t>SOMMIER ELEGANTE</t>
  </si>
  <si>
    <t>57X37</t>
  </si>
  <si>
    <t>ALMOHADAS CERVICAL</t>
  </si>
  <si>
    <t>70X50</t>
  </si>
  <si>
    <t>ALMOHADAS MARINE</t>
  </si>
  <si>
    <t>80X50</t>
  </si>
  <si>
    <t>70X40</t>
  </si>
  <si>
    <t>ALMOHADAS SILVER</t>
  </si>
  <si>
    <t>80X40</t>
  </si>
  <si>
    <t xml:space="preserve">MAXIKING </t>
  </si>
  <si>
    <t>70X12</t>
  </si>
  <si>
    <t>ALMOHADAS SUPER</t>
  </si>
  <si>
    <t>ALMOHADAS NATURIS</t>
  </si>
  <si>
    <t>ALMOHADAS SOFT</t>
  </si>
  <si>
    <t>ALMOHADAS VISCO CERVICAL</t>
  </si>
  <si>
    <t>70X10</t>
  </si>
  <si>
    <t>ALMOHADAS CARICIA</t>
  </si>
  <si>
    <t>ALMOHADAS IDEAL</t>
  </si>
  <si>
    <t>ALMOHADAS SUTIL</t>
  </si>
  <si>
    <t>ALMOHADA LARGA</t>
  </si>
  <si>
    <t>ALMOHADA COMODIN</t>
  </si>
  <si>
    <t>100x70x13</t>
  </si>
  <si>
    <t>COLCHONES DE CUNA</t>
  </si>
  <si>
    <t>100x50x13</t>
  </si>
  <si>
    <t>100x65x13</t>
  </si>
  <si>
    <t>120x60x13</t>
  </si>
  <si>
    <t>100x70</t>
  </si>
  <si>
    <t>120x60</t>
  </si>
  <si>
    <t>CARACTERISTICAS</t>
  </si>
  <si>
    <t xml:space="preserve">ACOLCHADO COTTON TOUCH LISO </t>
  </si>
  <si>
    <t xml:space="preserve">QUEEN </t>
  </si>
  <si>
    <t>KING</t>
  </si>
  <si>
    <t>ACOLCHADO COTTON TOUCH ESTAMPADO</t>
  </si>
  <si>
    <t xml:space="preserve">ALFOMBRA DE BAÑO JEFFREY </t>
  </si>
  <si>
    <t xml:space="preserve">ALFOMBRA DE BAÑO GREY </t>
  </si>
  <si>
    <t xml:space="preserve">ALFOMBRA DE BAÑO RELAX </t>
  </si>
  <si>
    <t>SAPHIRUS</t>
  </si>
  <si>
    <t xml:space="preserve">HOME SPRAY </t>
  </si>
  <si>
    <t xml:space="preserve">DIFUSOR BASICO </t>
  </si>
  <si>
    <t xml:space="preserve">AEROSOL SAPHIRUS </t>
  </si>
  <si>
    <t xml:space="preserve">EQUIPO COLOR ROJO </t>
  </si>
  <si>
    <t>S</t>
  </si>
  <si>
    <t xml:space="preserve">BATA SECADO RAPIDO </t>
  </si>
  <si>
    <t>M</t>
  </si>
  <si>
    <t>L</t>
  </si>
  <si>
    <t>XL</t>
  </si>
  <si>
    <t xml:space="preserve">CESTO DE ROPA BRAN </t>
  </si>
  <si>
    <t xml:space="preserve">CESTO DE ROPA ZOE RECTANGULAR </t>
  </si>
  <si>
    <t xml:space="preserve">CESTO DE ROPA BETTY </t>
  </si>
  <si>
    <t xml:space="preserve">CESTO DE ROPA OLIVIA </t>
  </si>
  <si>
    <t xml:space="preserve">CESTO DE ROPA ISABEL </t>
  </si>
  <si>
    <t xml:space="preserve">CANASTO DE ROPA ELEPHANT </t>
  </si>
  <si>
    <t>PARAGUAY</t>
  </si>
  <si>
    <t xml:space="preserve">FRAZADA GOLDSUN </t>
  </si>
  <si>
    <t>QUEEN/2 PLAZAS</t>
  </si>
  <si>
    <t xml:space="preserve">COLOR CAOBA </t>
  </si>
  <si>
    <t>BOTINERO</t>
  </si>
  <si>
    <t>COLOR DAKOTA</t>
  </si>
  <si>
    <t>MESA DE LUZ</t>
  </si>
  <si>
    <t>COLOR BLANCO</t>
  </si>
  <si>
    <t xml:space="preserve">ORGANIZADOR DE PLANCHADO </t>
  </si>
  <si>
    <t>COLOR NOGAL</t>
  </si>
  <si>
    <t>ESCRITORIO 120 2 CAJONES</t>
  </si>
  <si>
    <t>COLOR PINOT</t>
  </si>
  <si>
    <t>MESA DE CENTRO</t>
  </si>
  <si>
    <t>ROPERO 2 PUERTAS 2 CAJONES</t>
  </si>
  <si>
    <t xml:space="preserve">COLOR CHOCOLATE </t>
  </si>
  <si>
    <t>CHIFFONIER 5 CAJONES</t>
  </si>
  <si>
    <t>ROPERO 4 PUERTAS 2 CAJONES</t>
  </si>
  <si>
    <t xml:space="preserve">1 TOALLON Y 1 DE MANO </t>
  </si>
  <si>
    <t xml:space="preserve">TOALLAS PALETTE </t>
  </si>
  <si>
    <t xml:space="preserve">TOALLON ARCOIRIS DETROIT </t>
  </si>
  <si>
    <t xml:space="preserve">TOALLA ARCOIRIS DETROIT </t>
  </si>
  <si>
    <t>JUEGO TOALLON/TOALLA</t>
  </si>
  <si>
    <t xml:space="preserve">TOALLAS ARCOIRIS TIM </t>
  </si>
  <si>
    <t>TOALLAS ARCOIRIS FITNESS</t>
  </si>
  <si>
    <t>1 PLAZA/1 PLAZA Y MEDIA</t>
  </si>
  <si>
    <t xml:space="preserve">SABANAS GOLDSUN 2500 HILOS 1 JUEGO </t>
  </si>
  <si>
    <t>2 PLAZAS</t>
  </si>
  <si>
    <t xml:space="preserve">SABANAS GOLDSUN 2500 HILOS 2 JUEGO </t>
  </si>
  <si>
    <t>RESPALDOS</t>
  </si>
  <si>
    <t>1 Y MEDIA</t>
  </si>
  <si>
    <t>2 Y MEDIA</t>
  </si>
  <si>
    <t>80cm</t>
  </si>
  <si>
    <t>100cm</t>
  </si>
  <si>
    <t>140cm</t>
  </si>
  <si>
    <t>200cm</t>
  </si>
  <si>
    <t>MAYORISTA</t>
  </si>
  <si>
    <t>EFECTIVO</t>
  </si>
  <si>
    <t>TRANSF/DEBIT/CREDIT</t>
  </si>
  <si>
    <t>FECHA</t>
  </si>
  <si>
    <t xml:space="preserve">MODELO </t>
  </si>
  <si>
    <t>MEDIDA (LARGxANCHxESP)</t>
  </si>
  <si>
    <t>CANTIDAD</t>
  </si>
  <si>
    <t>TOTAL</t>
  </si>
  <si>
    <t xml:space="preserve">FORMA DE PAGO </t>
  </si>
  <si>
    <t>ACCION</t>
  </si>
  <si>
    <t>SUMA TOTAL</t>
  </si>
  <si>
    <t>190x 80 x13</t>
  </si>
  <si>
    <t>080 X 17</t>
  </si>
  <si>
    <t>CREDITO 1 PAGO</t>
  </si>
  <si>
    <t>140 X 26</t>
  </si>
  <si>
    <t>SOMMIERS PICASSO</t>
  </si>
  <si>
    <t>130 X 26</t>
  </si>
  <si>
    <t xml:space="preserve">CREDITO ARGENTINO </t>
  </si>
  <si>
    <t>SOMMIERS</t>
  </si>
  <si>
    <t>SOMMIER</t>
  </si>
  <si>
    <t>080 X 18</t>
  </si>
  <si>
    <t>TRANSFERENCIA</t>
  </si>
  <si>
    <t>140 X 24</t>
  </si>
  <si>
    <t>DEBITO</t>
  </si>
  <si>
    <t>COLCHON CUNA</t>
  </si>
  <si>
    <t>100x 65 x 13</t>
  </si>
  <si>
    <t xml:space="preserve">DEBITO </t>
  </si>
  <si>
    <t>20X190X130</t>
  </si>
  <si>
    <t>26X190X100</t>
  </si>
  <si>
    <t>SOMMIER CONSULAR/PICASSO/ZAFIRO/ARMONIA</t>
  </si>
  <si>
    <t xml:space="preserve">INVERTIDO </t>
  </si>
  <si>
    <t xml:space="preserve">3 CUOTAS </t>
  </si>
  <si>
    <t xml:space="preserve">6 CUOTAS </t>
  </si>
  <si>
    <t>CREDITO DE LA CASA</t>
  </si>
  <si>
    <t>190x130x27</t>
  </si>
  <si>
    <t>EFECTIVO/6 CUOTAS</t>
  </si>
  <si>
    <t xml:space="preserve">EFECTIVO </t>
  </si>
  <si>
    <t>INVERTIDO</t>
  </si>
  <si>
    <t xml:space="preserve">ATOMIZADOR CON AEROSOL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</si>
</sst>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"/>
    <numFmt numFmtId="165" formatCode="[$ $]#,##0.00"/>
    <numFmt numFmtId="166" formatCode="d-m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164" xfId="0" applyFont="1" applyNumberFormat="1"/>
    <xf borderId="0" fillId="0" fontId="2" numFmtId="0" xfId="0" applyFont="1"/>
    <xf borderId="0" fillId="2" fontId="1" numFmtId="0" xfId="0" applyAlignment="1" applyFont="1">
      <alignment vertical="bottom"/>
    </xf>
    <xf borderId="0" fillId="0" fontId="2" numFmtId="165" xfId="0" applyFont="1" applyNumberFormat="1"/>
    <xf borderId="0" fillId="2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12" xfId="0" applyAlignment="1" applyFont="1" applyNumberFormat="1">
      <alignment horizontal="right" vertical="bottom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2" xfId="0" applyAlignment="1" applyFont="1" applyNumberFormat="1">
      <alignment horizontal="right" readingOrder="0" vertical="bottom"/>
    </xf>
    <xf borderId="0" fillId="0" fontId="1" numFmtId="9" xfId="0" applyFont="1" applyNumberFormat="1"/>
    <xf borderId="0" fillId="0" fontId="2" numFmtId="0" xfId="0" applyFont="1"/>
    <xf borderId="0" fillId="0" fontId="1" numFmtId="16" xfId="0" applyFont="1" applyNumberFormat="1"/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44.0"/>
    <col customWidth="1" min="5" max="5" width="10.71"/>
    <col customWidth="1" min="6" max="6" width="18.14"/>
    <col customWidth="1" min="7" max="7" width="11.14"/>
    <col customWidth="1" min="8" max="8" width="16.86"/>
    <col customWidth="1" min="9" max="9" width="15.71"/>
    <col customWidth="1" min="10" max="10" width="12.57"/>
    <col customWidth="1" min="11" max="11" width="13.14"/>
    <col customWidth="1" min="12" max="12" width="15.14"/>
    <col customWidth="1" min="13" max="13" width="13.57"/>
    <col customWidth="1" min="14" max="15" width="14.71"/>
    <col customWidth="1" min="16" max="23" width="10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5">
        <v>1000.0</v>
      </c>
      <c r="B2" s="6" t="s">
        <v>15</v>
      </c>
      <c r="C2" s="7" t="s">
        <v>16</v>
      </c>
      <c r="D2" s="6" t="s">
        <v>17</v>
      </c>
      <c r="E2" s="7" t="s">
        <v>18</v>
      </c>
      <c r="F2" s="7" t="s">
        <v>19</v>
      </c>
      <c r="G2" s="8">
        <v>45950.0</v>
      </c>
      <c r="H2" s="8">
        <f t="shared" ref="H2:K2" si="1">IF(NOT($A2=""),CEILING($G2*(1+L2),50),"")
</f>
        <v>64350</v>
      </c>
      <c r="I2" s="8">
        <f t="shared" si="1"/>
        <v>72650</v>
      </c>
      <c r="J2" s="8">
        <f t="shared" si="1"/>
        <v>75850</v>
      </c>
      <c r="K2" s="8">
        <f t="shared" si="1"/>
        <v>81800</v>
      </c>
      <c r="L2" s="9">
        <v>0.4</v>
      </c>
      <c r="M2" s="9">
        <v>0.58</v>
      </c>
      <c r="N2" s="9">
        <v>0.65</v>
      </c>
      <c r="O2" s="9">
        <v>0.78</v>
      </c>
    </row>
    <row r="3">
      <c r="A3" s="5">
        <v>1001.0</v>
      </c>
      <c r="B3" s="10" t="s">
        <v>15</v>
      </c>
      <c r="C3" s="7" t="s">
        <v>20</v>
      </c>
      <c r="D3" s="10" t="s">
        <v>21</v>
      </c>
      <c r="E3" s="10" t="s">
        <v>18</v>
      </c>
      <c r="F3" s="7" t="s">
        <v>22</v>
      </c>
      <c r="G3" s="8">
        <v>75100.0</v>
      </c>
      <c r="H3" s="8">
        <f t="shared" ref="H3:K3" si="2">IF(NOT($A3=""),CEILING($G3*(1+L3),50),"")
</f>
        <v>105150</v>
      </c>
      <c r="I3" s="8">
        <f t="shared" si="2"/>
        <v>118700</v>
      </c>
      <c r="J3" s="8">
        <f t="shared" si="2"/>
        <v>123950</v>
      </c>
      <c r="K3" s="8">
        <f t="shared" si="2"/>
        <v>133700</v>
      </c>
      <c r="L3" s="9">
        <v>0.4</v>
      </c>
      <c r="M3" s="9">
        <v>0.58</v>
      </c>
      <c r="N3" s="9">
        <v>0.65</v>
      </c>
      <c r="O3" s="9">
        <v>0.78</v>
      </c>
    </row>
    <row r="4">
      <c r="A4" s="5">
        <v>1002.0</v>
      </c>
      <c r="B4" s="10" t="s">
        <v>15</v>
      </c>
      <c r="C4" s="7" t="s">
        <v>23</v>
      </c>
      <c r="D4" s="10" t="s">
        <v>21</v>
      </c>
      <c r="E4" s="10" t="s">
        <v>18</v>
      </c>
      <c r="F4" s="7" t="s">
        <v>22</v>
      </c>
      <c r="G4" s="8">
        <v>80200.0</v>
      </c>
      <c r="H4" s="8">
        <f t="shared" ref="H4:K4" si="3">IF(NOT($A4=""),CEILING($G4*(1+L4),50),"")
</f>
        <v>112300</v>
      </c>
      <c r="I4" s="8">
        <f t="shared" si="3"/>
        <v>126750</v>
      </c>
      <c r="J4" s="8">
        <f t="shared" si="3"/>
        <v>132350</v>
      </c>
      <c r="K4" s="8">
        <f t="shared" si="3"/>
        <v>142800</v>
      </c>
      <c r="L4" s="9">
        <v>0.4</v>
      </c>
      <c r="M4" s="9">
        <v>0.58</v>
      </c>
      <c r="N4" s="9">
        <v>0.65</v>
      </c>
      <c r="O4" s="9">
        <v>0.78</v>
      </c>
    </row>
    <row r="5">
      <c r="A5" s="5">
        <v>1003.0</v>
      </c>
      <c r="B5" s="10" t="s">
        <v>15</v>
      </c>
      <c r="C5" s="7" t="s">
        <v>24</v>
      </c>
      <c r="D5" s="10" t="s">
        <v>21</v>
      </c>
      <c r="E5" s="10" t="s">
        <v>18</v>
      </c>
      <c r="F5" s="7" t="s">
        <v>25</v>
      </c>
      <c r="G5" s="8">
        <v>96700.0</v>
      </c>
      <c r="H5" s="8">
        <f t="shared" ref="H5:K5" si="4">IF(NOT($A5=""),CEILING($G5*(1+L5),50),"")
</f>
        <v>135400</v>
      </c>
      <c r="I5" s="8">
        <f t="shared" si="4"/>
        <v>152800</v>
      </c>
      <c r="J5" s="8">
        <f t="shared" si="4"/>
        <v>159600</v>
      </c>
      <c r="K5" s="8">
        <f t="shared" si="4"/>
        <v>172150</v>
      </c>
      <c r="L5" s="9">
        <v>0.4</v>
      </c>
      <c r="M5" s="9">
        <v>0.58</v>
      </c>
      <c r="N5" s="9">
        <v>0.65</v>
      </c>
      <c r="O5" s="9">
        <v>0.78</v>
      </c>
    </row>
    <row r="6">
      <c r="A6" s="5">
        <v>1004.0</v>
      </c>
      <c r="B6" s="10" t="s">
        <v>15</v>
      </c>
      <c r="C6" s="7" t="s">
        <v>24</v>
      </c>
      <c r="D6" s="10" t="s">
        <v>26</v>
      </c>
      <c r="E6" s="10" t="s">
        <v>18</v>
      </c>
      <c r="F6" s="7" t="s">
        <v>27</v>
      </c>
      <c r="G6" s="8">
        <v>139100.0</v>
      </c>
      <c r="H6" s="8">
        <f t="shared" ref="H6:K6" si="5">IF(NOT($A6=""),CEILING($G6*(1+L6),50),"")
</f>
        <v>194750</v>
      </c>
      <c r="I6" s="8">
        <f t="shared" si="5"/>
        <v>219800</v>
      </c>
      <c r="J6" s="8">
        <f t="shared" si="5"/>
        <v>229550</v>
      </c>
      <c r="K6" s="8">
        <f t="shared" si="5"/>
        <v>247600</v>
      </c>
      <c r="L6" s="9">
        <v>0.4</v>
      </c>
      <c r="M6" s="9">
        <v>0.58</v>
      </c>
      <c r="N6" s="9">
        <v>0.65</v>
      </c>
      <c r="O6" s="9">
        <v>0.78</v>
      </c>
    </row>
    <row r="7">
      <c r="A7" s="5">
        <v>1005.0</v>
      </c>
      <c r="B7" s="10" t="s">
        <v>15</v>
      </c>
      <c r="C7" s="7" t="s">
        <v>28</v>
      </c>
      <c r="D7" s="10" t="s">
        <v>29</v>
      </c>
      <c r="E7" s="10" t="s">
        <v>18</v>
      </c>
      <c r="F7" s="7" t="s">
        <v>30</v>
      </c>
      <c r="G7" s="8">
        <v>200000.0</v>
      </c>
      <c r="H7" s="8">
        <f t="shared" ref="H7:K7" si="6">IF(NOT($A7=""),CEILING($G7*(1+L7),50),"")
</f>
        <v>280000</v>
      </c>
      <c r="I7" s="8">
        <f t="shared" si="6"/>
        <v>316000</v>
      </c>
      <c r="J7" s="8">
        <f t="shared" si="6"/>
        <v>330000</v>
      </c>
      <c r="K7" s="8">
        <f t="shared" si="6"/>
        <v>356000</v>
      </c>
      <c r="L7" s="9">
        <v>0.4</v>
      </c>
      <c r="M7" s="9">
        <v>0.58</v>
      </c>
      <c r="N7" s="9">
        <v>0.65</v>
      </c>
      <c r="O7" s="9">
        <v>0.78</v>
      </c>
    </row>
    <row r="8">
      <c r="A8" s="5">
        <v>1006.0</v>
      </c>
      <c r="B8" s="10" t="s">
        <v>15</v>
      </c>
      <c r="C8" s="7" t="s">
        <v>31</v>
      </c>
      <c r="D8" s="10" t="s">
        <v>32</v>
      </c>
      <c r="E8" s="10" t="s">
        <v>18</v>
      </c>
      <c r="F8" s="7" t="s">
        <v>27</v>
      </c>
      <c r="G8" s="8">
        <v>127000.0</v>
      </c>
      <c r="H8" s="8">
        <f t="shared" ref="H8:K8" si="7">IF(NOT($A8=""),CEILING($G8*(1+L8),50),"")
</f>
        <v>177800</v>
      </c>
      <c r="I8" s="8">
        <f t="shared" si="7"/>
        <v>200700</v>
      </c>
      <c r="J8" s="8">
        <f t="shared" si="7"/>
        <v>209550</v>
      </c>
      <c r="K8" s="8">
        <f t="shared" si="7"/>
        <v>226100</v>
      </c>
      <c r="L8" s="9">
        <v>0.4</v>
      </c>
      <c r="M8" s="9">
        <v>0.58</v>
      </c>
      <c r="N8" s="9">
        <v>0.65</v>
      </c>
      <c r="O8" s="9">
        <v>0.78</v>
      </c>
    </row>
    <row r="9">
      <c r="A9" s="5">
        <v>1007.0</v>
      </c>
      <c r="B9" s="10" t="s">
        <v>15</v>
      </c>
      <c r="C9" s="7" t="s">
        <v>20</v>
      </c>
      <c r="D9" s="10" t="s">
        <v>33</v>
      </c>
      <c r="E9" s="10" t="s">
        <v>18</v>
      </c>
      <c r="F9" s="7" t="s">
        <v>22</v>
      </c>
      <c r="G9" s="8">
        <v>136500.0</v>
      </c>
      <c r="H9" s="8">
        <f t="shared" ref="H9:K9" si="8">IF(NOT($A9=""),CEILING($G9*(1+L9),50),"")
</f>
        <v>191100</v>
      </c>
      <c r="I9" s="8">
        <f t="shared" si="8"/>
        <v>215700</v>
      </c>
      <c r="J9" s="8">
        <f t="shared" si="8"/>
        <v>225250</v>
      </c>
      <c r="K9" s="8">
        <f t="shared" si="8"/>
        <v>243000</v>
      </c>
      <c r="L9" s="9">
        <v>0.4</v>
      </c>
      <c r="M9" s="9">
        <v>0.58</v>
      </c>
      <c r="N9" s="9">
        <v>0.65</v>
      </c>
      <c r="O9" s="9">
        <v>0.78</v>
      </c>
    </row>
    <row r="10">
      <c r="A10" s="5">
        <v>1008.0</v>
      </c>
      <c r="B10" s="10" t="s">
        <v>34</v>
      </c>
      <c r="C10" s="7" t="s">
        <v>24</v>
      </c>
      <c r="D10" s="10" t="s">
        <v>35</v>
      </c>
      <c r="E10" s="10" t="s">
        <v>18</v>
      </c>
      <c r="F10" s="7" t="s">
        <v>27</v>
      </c>
      <c r="G10" s="8">
        <v>117900.0</v>
      </c>
      <c r="H10" s="8">
        <f t="shared" ref="H10:K10" si="9">IF(NOT($A10=""),CEILING($G10*(1+L10),50),"")
</f>
        <v>165100</v>
      </c>
      <c r="I10" s="8">
        <f t="shared" si="9"/>
        <v>186300</v>
      </c>
      <c r="J10" s="8">
        <f t="shared" si="9"/>
        <v>194550</v>
      </c>
      <c r="K10" s="8">
        <f t="shared" si="9"/>
        <v>209900</v>
      </c>
      <c r="L10" s="9">
        <v>0.4</v>
      </c>
      <c r="M10" s="9">
        <v>0.58</v>
      </c>
      <c r="N10" s="9">
        <v>0.65</v>
      </c>
      <c r="O10" s="9">
        <v>0.78</v>
      </c>
    </row>
    <row r="11">
      <c r="A11" s="5">
        <v>1009.0</v>
      </c>
      <c r="B11" s="10" t="s">
        <v>34</v>
      </c>
      <c r="C11" s="7" t="s">
        <v>23</v>
      </c>
      <c r="D11" s="10" t="s">
        <v>36</v>
      </c>
      <c r="E11" s="10" t="s">
        <v>18</v>
      </c>
      <c r="F11" s="7" t="s">
        <v>22</v>
      </c>
      <c r="G11" s="8">
        <v>87000.0</v>
      </c>
      <c r="H11" s="8">
        <f t="shared" ref="H11:K11" si="10">IF(NOT($A11=""),CEILING($G11*(1+L11),50),"")
</f>
        <v>121800</v>
      </c>
      <c r="I11" s="8">
        <f t="shared" si="10"/>
        <v>137500</v>
      </c>
      <c r="J11" s="8">
        <f t="shared" si="10"/>
        <v>143550</v>
      </c>
      <c r="K11" s="8">
        <f t="shared" si="10"/>
        <v>154900</v>
      </c>
      <c r="L11" s="9">
        <v>0.4</v>
      </c>
      <c r="M11" s="9">
        <v>0.58</v>
      </c>
      <c r="N11" s="9">
        <v>0.65</v>
      </c>
      <c r="O11" s="9">
        <v>0.78</v>
      </c>
    </row>
    <row r="12">
      <c r="A12" s="5">
        <v>1010.0</v>
      </c>
      <c r="B12" s="10" t="s">
        <v>34</v>
      </c>
      <c r="C12" s="7" t="s">
        <v>23</v>
      </c>
      <c r="D12" s="10" t="s">
        <v>37</v>
      </c>
      <c r="E12" s="10" t="s">
        <v>18</v>
      </c>
      <c r="F12" s="7" t="s">
        <v>22</v>
      </c>
      <c r="G12" s="8">
        <v>93100.0</v>
      </c>
      <c r="H12" s="8">
        <f t="shared" ref="H12:K12" si="11">IF(NOT($A12=""),CEILING($G12*(1+L12),50),"")
</f>
        <v>130350</v>
      </c>
      <c r="I12" s="8">
        <f t="shared" si="11"/>
        <v>147100</v>
      </c>
      <c r="J12" s="8">
        <f t="shared" si="11"/>
        <v>153650</v>
      </c>
      <c r="K12" s="8">
        <f t="shared" si="11"/>
        <v>165750</v>
      </c>
      <c r="L12" s="9">
        <v>0.4</v>
      </c>
      <c r="M12" s="9">
        <v>0.58</v>
      </c>
      <c r="N12" s="9">
        <v>0.65</v>
      </c>
      <c r="O12" s="9">
        <v>0.78</v>
      </c>
    </row>
    <row r="13">
      <c r="A13" s="5">
        <v>1011.0</v>
      </c>
      <c r="B13" s="10" t="s">
        <v>34</v>
      </c>
      <c r="C13" s="7" t="s">
        <v>38</v>
      </c>
      <c r="D13" s="10" t="s">
        <v>39</v>
      </c>
      <c r="E13" s="10" t="s">
        <v>18</v>
      </c>
      <c r="F13" s="7" t="s">
        <v>40</v>
      </c>
      <c r="G13" s="8">
        <v>110300.0</v>
      </c>
      <c r="H13" s="8">
        <f t="shared" ref="H13:K13" si="12">IF(NOT($A13=""),CEILING($G13*(1+L13),50),"")
</f>
        <v>154450</v>
      </c>
      <c r="I13" s="8">
        <f t="shared" si="12"/>
        <v>174300</v>
      </c>
      <c r="J13" s="8">
        <f t="shared" si="12"/>
        <v>182000</v>
      </c>
      <c r="K13" s="8">
        <f t="shared" si="12"/>
        <v>196350</v>
      </c>
      <c r="L13" s="9">
        <v>0.4</v>
      </c>
      <c r="M13" s="9">
        <v>0.58</v>
      </c>
      <c r="N13" s="9">
        <v>0.65</v>
      </c>
      <c r="O13" s="9">
        <v>0.78</v>
      </c>
    </row>
    <row r="14">
      <c r="A14" s="5">
        <v>1012.0</v>
      </c>
      <c r="B14" s="10" t="s">
        <v>34</v>
      </c>
      <c r="C14" s="7" t="s">
        <v>16</v>
      </c>
      <c r="D14" s="10" t="s">
        <v>41</v>
      </c>
      <c r="E14" s="10" t="s">
        <v>18</v>
      </c>
      <c r="F14" s="7" t="s">
        <v>19</v>
      </c>
      <c r="G14" s="8">
        <v>30900.0</v>
      </c>
      <c r="H14" s="8">
        <f t="shared" ref="H14:K14" si="13">IF(NOT($A14=""),CEILING($G14*(1+L14),50),"")
</f>
        <v>43300</v>
      </c>
      <c r="I14" s="8">
        <f t="shared" si="13"/>
        <v>48850</v>
      </c>
      <c r="J14" s="8">
        <f t="shared" si="13"/>
        <v>51000</v>
      </c>
      <c r="K14" s="8">
        <f t="shared" si="13"/>
        <v>55050</v>
      </c>
      <c r="L14" s="9">
        <v>0.4</v>
      </c>
      <c r="M14" s="9">
        <v>0.58</v>
      </c>
      <c r="N14" s="9">
        <v>0.65</v>
      </c>
      <c r="O14" s="9">
        <v>0.78</v>
      </c>
    </row>
    <row r="15">
      <c r="A15" s="5">
        <v>1013.0</v>
      </c>
      <c r="B15" s="10" t="s">
        <v>34</v>
      </c>
      <c r="C15" s="7" t="s">
        <v>42</v>
      </c>
      <c r="D15" s="10" t="s">
        <v>41</v>
      </c>
      <c r="E15" s="10" t="s">
        <v>18</v>
      </c>
      <c r="F15" s="7" t="s">
        <v>43</v>
      </c>
      <c r="G15" s="8">
        <v>37900.0</v>
      </c>
      <c r="H15" s="8">
        <f t="shared" ref="H15:K15" si="14">IF(NOT($A15=""),CEILING($G15*(1+L15),50),"")
</f>
        <v>53100</v>
      </c>
      <c r="I15" s="8">
        <f t="shared" si="14"/>
        <v>59900</v>
      </c>
      <c r="J15" s="8">
        <f t="shared" si="14"/>
        <v>62550</v>
      </c>
      <c r="K15" s="8">
        <f t="shared" si="14"/>
        <v>67500</v>
      </c>
      <c r="L15" s="9">
        <v>0.4</v>
      </c>
      <c r="M15" s="9">
        <v>0.58</v>
      </c>
      <c r="N15" s="9">
        <v>0.65</v>
      </c>
      <c r="O15" s="9">
        <v>0.78</v>
      </c>
    </row>
    <row r="16">
      <c r="A16" s="5">
        <v>1014.0</v>
      </c>
      <c r="B16" s="10" t="s">
        <v>34</v>
      </c>
      <c r="C16" s="7" t="s">
        <v>20</v>
      </c>
      <c r="D16" s="10" t="s">
        <v>44</v>
      </c>
      <c r="E16" s="10" t="s">
        <v>18</v>
      </c>
      <c r="F16" s="7" t="s">
        <v>22</v>
      </c>
      <c r="G16" s="8">
        <v>73200.0</v>
      </c>
      <c r="H16" s="8">
        <f t="shared" ref="H16:K16" si="15">IF(NOT($A16=""),CEILING($G16*(1+L16),50),"")
</f>
        <v>102500</v>
      </c>
      <c r="I16" s="8">
        <f t="shared" si="15"/>
        <v>115700</v>
      </c>
      <c r="J16" s="8">
        <f t="shared" si="15"/>
        <v>120800</v>
      </c>
      <c r="K16" s="8">
        <f t="shared" si="15"/>
        <v>130300</v>
      </c>
      <c r="L16" s="9">
        <v>0.4</v>
      </c>
      <c r="M16" s="9">
        <v>0.58</v>
      </c>
      <c r="N16" s="9">
        <v>0.65</v>
      </c>
      <c r="O16" s="9">
        <v>0.78</v>
      </c>
    </row>
    <row r="17">
      <c r="A17" s="5">
        <v>1015.0</v>
      </c>
      <c r="B17" s="10" t="s">
        <v>34</v>
      </c>
      <c r="C17" s="7" t="s">
        <v>45</v>
      </c>
      <c r="D17" s="10" t="s">
        <v>46</v>
      </c>
      <c r="E17" s="10" t="s">
        <v>18</v>
      </c>
      <c r="F17" s="7" t="s">
        <v>47</v>
      </c>
      <c r="G17" s="8">
        <v>128300.0</v>
      </c>
      <c r="H17" s="8">
        <f t="shared" ref="H17:K17" si="16">IF(NOT($A17=""),CEILING($G17*(1+L17),50),"")
</f>
        <v>179650</v>
      </c>
      <c r="I17" s="8">
        <f t="shared" si="16"/>
        <v>202750</v>
      </c>
      <c r="J17" s="8">
        <f t="shared" si="16"/>
        <v>211700</v>
      </c>
      <c r="K17" s="8">
        <f t="shared" si="16"/>
        <v>228400</v>
      </c>
      <c r="L17" s="9">
        <v>0.4</v>
      </c>
      <c r="M17" s="9">
        <v>0.58</v>
      </c>
      <c r="N17" s="9">
        <v>0.65</v>
      </c>
      <c r="O17" s="9">
        <v>0.78</v>
      </c>
    </row>
    <row r="18">
      <c r="A18" s="5">
        <v>1016.0</v>
      </c>
      <c r="B18" s="10" t="s">
        <v>34</v>
      </c>
      <c r="C18" s="7" t="s">
        <v>28</v>
      </c>
      <c r="D18" s="10" t="s">
        <v>48</v>
      </c>
      <c r="E18" s="10" t="s">
        <v>18</v>
      </c>
      <c r="F18" s="7" t="s">
        <v>30</v>
      </c>
      <c r="G18" s="8">
        <v>179600.0</v>
      </c>
      <c r="H18" s="8">
        <f t="shared" ref="H18:K18" si="17">IF(NOT($A18=""),CEILING($G18*(1+L18),50),"")
</f>
        <v>251450</v>
      </c>
      <c r="I18" s="8">
        <f t="shared" si="17"/>
        <v>283800</v>
      </c>
      <c r="J18" s="8">
        <f t="shared" si="17"/>
        <v>296350</v>
      </c>
      <c r="K18" s="8">
        <f t="shared" si="17"/>
        <v>319700</v>
      </c>
      <c r="L18" s="9">
        <v>0.4</v>
      </c>
      <c r="M18" s="9">
        <v>0.58</v>
      </c>
      <c r="N18" s="9">
        <v>0.65</v>
      </c>
      <c r="O18" s="9">
        <v>0.78</v>
      </c>
    </row>
    <row r="19">
      <c r="A19" s="5">
        <v>1017.0</v>
      </c>
      <c r="B19" s="10" t="s">
        <v>34</v>
      </c>
      <c r="C19" s="7" t="s">
        <v>45</v>
      </c>
      <c r="D19" s="10" t="s">
        <v>49</v>
      </c>
      <c r="E19" s="10" t="s">
        <v>18</v>
      </c>
      <c r="F19" s="7" t="s">
        <v>47</v>
      </c>
      <c r="G19" s="8">
        <v>112900.0</v>
      </c>
      <c r="H19" s="8">
        <f t="shared" ref="H19:K19" si="18">IF(NOT($A19=""),CEILING($G19*(1+L19),50),"")
</f>
        <v>158100</v>
      </c>
      <c r="I19" s="8">
        <f t="shared" si="18"/>
        <v>178400</v>
      </c>
      <c r="J19" s="8">
        <f t="shared" si="18"/>
        <v>186300</v>
      </c>
      <c r="K19" s="8">
        <f t="shared" si="18"/>
        <v>201000</v>
      </c>
      <c r="L19" s="9">
        <v>0.4</v>
      </c>
      <c r="M19" s="9">
        <v>0.58</v>
      </c>
      <c r="N19" s="9">
        <v>0.65</v>
      </c>
      <c r="O19" s="9">
        <v>0.78</v>
      </c>
    </row>
    <row r="20">
      <c r="A20" s="5">
        <v>1018.0</v>
      </c>
      <c r="B20" s="10" t="s">
        <v>34</v>
      </c>
      <c r="C20" s="7" t="s">
        <v>23</v>
      </c>
      <c r="D20" s="10" t="s">
        <v>50</v>
      </c>
      <c r="E20" s="10" t="s">
        <v>18</v>
      </c>
      <c r="F20" s="7" t="s">
        <v>22</v>
      </c>
      <c r="G20" s="8">
        <v>88500.0</v>
      </c>
      <c r="H20" s="8">
        <f t="shared" ref="H20:K20" si="19">IF(NOT($A20=""),CEILING($G20*(1+L20),50),"")
</f>
        <v>123900</v>
      </c>
      <c r="I20" s="8">
        <f t="shared" si="19"/>
        <v>139850</v>
      </c>
      <c r="J20" s="8">
        <f t="shared" si="19"/>
        <v>146050</v>
      </c>
      <c r="K20" s="8">
        <f t="shared" si="19"/>
        <v>157550</v>
      </c>
      <c r="L20" s="9">
        <v>0.4</v>
      </c>
      <c r="M20" s="9">
        <v>0.58</v>
      </c>
      <c r="N20" s="9">
        <v>0.65</v>
      </c>
      <c r="O20" s="9">
        <v>0.78</v>
      </c>
    </row>
    <row r="21" ht="15.75" customHeight="1">
      <c r="A21" s="5">
        <v>1019.0</v>
      </c>
      <c r="B21" s="10" t="s">
        <v>34</v>
      </c>
      <c r="C21" s="7" t="s">
        <v>23</v>
      </c>
      <c r="D21" s="10" t="s">
        <v>51</v>
      </c>
      <c r="E21" s="10" t="s">
        <v>18</v>
      </c>
      <c r="F21" s="7" t="s">
        <v>22</v>
      </c>
      <c r="G21" s="8">
        <v>83600.0</v>
      </c>
      <c r="H21" s="8">
        <f t="shared" ref="H21:K21" si="20">IF(NOT($A21=""),CEILING($G21*(1+L21),50),"")
</f>
        <v>117050</v>
      </c>
      <c r="I21" s="8">
        <f t="shared" si="20"/>
        <v>132100</v>
      </c>
      <c r="J21" s="8">
        <f t="shared" si="20"/>
        <v>137950</v>
      </c>
      <c r="K21" s="8">
        <f t="shared" si="20"/>
        <v>148850</v>
      </c>
      <c r="L21" s="9">
        <v>0.4</v>
      </c>
      <c r="M21" s="9">
        <v>0.58</v>
      </c>
      <c r="N21" s="9">
        <v>0.65</v>
      </c>
      <c r="O21" s="9">
        <v>0.78</v>
      </c>
    </row>
    <row r="22" ht="15.75" customHeight="1">
      <c r="A22" s="5">
        <v>1020.0</v>
      </c>
      <c r="B22" s="10" t="s">
        <v>52</v>
      </c>
      <c r="C22" s="7" t="s">
        <v>38</v>
      </c>
      <c r="D22" s="10" t="s">
        <v>53</v>
      </c>
      <c r="E22" s="10" t="s">
        <v>18</v>
      </c>
      <c r="F22" s="7" t="s">
        <v>40</v>
      </c>
      <c r="G22" s="8">
        <v>117500.0</v>
      </c>
      <c r="H22" s="8">
        <f t="shared" ref="H22:K22" si="21">IF(NOT($A22=""),CEILING($G22*(1+L22),50),"")
</f>
        <v>164500</v>
      </c>
      <c r="I22" s="8">
        <f t="shared" si="21"/>
        <v>185650</v>
      </c>
      <c r="J22" s="8">
        <f t="shared" si="21"/>
        <v>193900</v>
      </c>
      <c r="K22" s="8">
        <f t="shared" si="21"/>
        <v>209150</v>
      </c>
      <c r="L22" s="9">
        <v>0.4</v>
      </c>
      <c r="M22" s="9">
        <v>0.58</v>
      </c>
      <c r="N22" s="9">
        <v>0.65</v>
      </c>
      <c r="O22" s="9">
        <v>0.78</v>
      </c>
    </row>
    <row r="23" ht="15.75" customHeight="1">
      <c r="A23" s="5">
        <v>1021.0</v>
      </c>
      <c r="B23" s="10" t="s">
        <v>52</v>
      </c>
      <c r="C23" s="7" t="s">
        <v>23</v>
      </c>
      <c r="D23" s="10" t="s">
        <v>54</v>
      </c>
      <c r="E23" s="10" t="s">
        <v>18</v>
      </c>
      <c r="F23" s="7" t="s">
        <v>22</v>
      </c>
      <c r="G23" s="8">
        <v>76100.0</v>
      </c>
      <c r="H23" s="8">
        <f t="shared" ref="H23:K23" si="22">IF(NOT($A23=""),CEILING($G23*(1+L23),50),"")
</f>
        <v>106550</v>
      </c>
      <c r="I23" s="8">
        <f t="shared" si="22"/>
        <v>120250</v>
      </c>
      <c r="J23" s="8">
        <f t="shared" si="22"/>
        <v>125600</v>
      </c>
      <c r="K23" s="8">
        <f t="shared" si="22"/>
        <v>135500</v>
      </c>
      <c r="L23" s="9">
        <v>0.4</v>
      </c>
      <c r="M23" s="9">
        <v>0.58</v>
      </c>
      <c r="N23" s="9">
        <v>0.65</v>
      </c>
      <c r="O23" s="9">
        <v>0.78</v>
      </c>
    </row>
    <row r="24" ht="15.75" customHeight="1">
      <c r="A24" s="5">
        <v>1022.0</v>
      </c>
      <c r="B24" s="10" t="s">
        <v>52</v>
      </c>
      <c r="C24" s="7" t="s">
        <v>45</v>
      </c>
      <c r="D24" s="10" t="s">
        <v>55</v>
      </c>
      <c r="E24" s="10" t="s">
        <v>18</v>
      </c>
      <c r="F24" s="7" t="s">
        <v>47</v>
      </c>
      <c r="G24" s="8">
        <v>84400.0</v>
      </c>
      <c r="H24" s="8">
        <f t="shared" ref="H24:K24" si="23">IF(NOT($A24=""),CEILING($G24*(1+L24),50),"")
</f>
        <v>118200</v>
      </c>
      <c r="I24" s="8">
        <f t="shared" si="23"/>
        <v>133400</v>
      </c>
      <c r="J24" s="8">
        <f t="shared" si="23"/>
        <v>139300</v>
      </c>
      <c r="K24" s="8">
        <f t="shared" si="23"/>
        <v>150250</v>
      </c>
      <c r="L24" s="9">
        <v>0.4</v>
      </c>
      <c r="M24" s="9">
        <v>0.58</v>
      </c>
      <c r="N24" s="9">
        <v>0.65</v>
      </c>
      <c r="O24" s="9">
        <v>0.78</v>
      </c>
    </row>
    <row r="25" ht="15.75" customHeight="1">
      <c r="A25" s="5">
        <v>1023.0</v>
      </c>
      <c r="B25" s="10" t="s">
        <v>52</v>
      </c>
      <c r="C25" s="7" t="s">
        <v>42</v>
      </c>
      <c r="D25" s="10" t="s">
        <v>56</v>
      </c>
      <c r="E25" s="10" t="s">
        <v>18</v>
      </c>
      <c r="F25" s="7" t="s">
        <v>43</v>
      </c>
      <c r="G25" s="8">
        <v>42200.0</v>
      </c>
      <c r="H25" s="8">
        <f t="shared" ref="H25:K25" si="24">IF(NOT($A25=""),CEILING($G25*(1+L25),50),"")
</f>
        <v>59100</v>
      </c>
      <c r="I25" s="8">
        <f t="shared" si="24"/>
        <v>66700</v>
      </c>
      <c r="J25" s="8">
        <f t="shared" si="24"/>
        <v>69650</v>
      </c>
      <c r="K25" s="8">
        <f t="shared" si="24"/>
        <v>75150</v>
      </c>
      <c r="L25" s="9">
        <v>0.4</v>
      </c>
      <c r="M25" s="9">
        <v>0.58</v>
      </c>
      <c r="N25" s="9">
        <v>0.65</v>
      </c>
      <c r="O25" s="9">
        <v>0.78</v>
      </c>
    </row>
    <row r="26" ht="15.75" customHeight="1">
      <c r="A26" s="5"/>
      <c r="B26" s="10"/>
      <c r="C26" s="7"/>
      <c r="D26" s="10"/>
      <c r="E26" s="10"/>
      <c r="F26" s="7"/>
      <c r="G26" s="8"/>
      <c r="H26" s="8"/>
      <c r="I26" s="8"/>
      <c r="J26" s="8"/>
      <c r="K26" s="8"/>
      <c r="L26" s="9"/>
      <c r="M26" s="9"/>
      <c r="N26" s="9"/>
      <c r="O26" s="9"/>
    </row>
    <row r="27" ht="15.75" customHeight="1">
      <c r="A27" s="5"/>
      <c r="B27" s="10"/>
      <c r="C27" s="7"/>
      <c r="D27" s="10"/>
      <c r="E27" s="10"/>
      <c r="F27" s="7"/>
      <c r="G27" s="8"/>
      <c r="H27" s="8"/>
      <c r="I27" s="8"/>
      <c r="J27" s="8"/>
      <c r="K27" s="8"/>
      <c r="L27" s="9"/>
      <c r="M27" s="9"/>
      <c r="N27" s="9"/>
      <c r="O27" s="9"/>
    </row>
    <row r="28" ht="15.75" customHeight="1">
      <c r="A28" s="11">
        <v>1200.0</v>
      </c>
      <c r="B28" s="10" t="s">
        <v>15</v>
      </c>
      <c r="C28" s="7" t="s">
        <v>57</v>
      </c>
      <c r="D28" s="10" t="s">
        <v>21</v>
      </c>
      <c r="E28" s="10" t="s">
        <v>18</v>
      </c>
      <c r="F28" s="7" t="s">
        <v>22</v>
      </c>
      <c r="G28" s="8">
        <v>104900.0</v>
      </c>
      <c r="H28" s="8">
        <f t="shared" ref="H28:K28" si="25">IF(NOT($A28=""),CEILING($G28*(1+L28),50),"")
</f>
        <v>146900</v>
      </c>
      <c r="I28" s="8">
        <f t="shared" si="25"/>
        <v>165750</v>
      </c>
      <c r="J28" s="8">
        <f t="shared" si="25"/>
        <v>173100</v>
      </c>
      <c r="K28" s="8">
        <f t="shared" si="25"/>
        <v>186750</v>
      </c>
      <c r="L28" s="9">
        <v>0.4</v>
      </c>
      <c r="M28" s="9">
        <v>0.58</v>
      </c>
      <c r="N28" s="9">
        <v>0.65</v>
      </c>
      <c r="O28" s="9">
        <v>0.78</v>
      </c>
    </row>
    <row r="29" ht="15.75" customHeight="1">
      <c r="A29" s="11">
        <v>1201.0</v>
      </c>
      <c r="B29" s="10" t="s">
        <v>15</v>
      </c>
      <c r="C29" s="7" t="s">
        <v>58</v>
      </c>
      <c r="D29" s="10" t="s">
        <v>59</v>
      </c>
      <c r="E29" s="10" t="s">
        <v>18</v>
      </c>
      <c r="F29" s="7" t="s">
        <v>27</v>
      </c>
      <c r="G29" s="8">
        <v>167500.0</v>
      </c>
      <c r="H29" s="8">
        <f t="shared" ref="H29:K29" si="26">IF(NOT($A29=""),CEILING($G29*(1+L29),50),"")
</f>
        <v>234500</v>
      </c>
      <c r="I29" s="8">
        <f t="shared" si="26"/>
        <v>264650</v>
      </c>
      <c r="J29" s="8">
        <f t="shared" si="26"/>
        <v>276400</v>
      </c>
      <c r="K29" s="8">
        <f t="shared" si="26"/>
        <v>298150</v>
      </c>
      <c r="L29" s="9">
        <v>0.4</v>
      </c>
      <c r="M29" s="9">
        <v>0.58</v>
      </c>
      <c r="N29" s="9">
        <v>0.65</v>
      </c>
      <c r="O29" s="9">
        <v>0.78</v>
      </c>
    </row>
    <row r="30" ht="15.75" customHeight="1">
      <c r="A30" s="11">
        <v>1202.0</v>
      </c>
      <c r="B30" s="10" t="s">
        <v>15</v>
      </c>
      <c r="C30" s="7" t="s">
        <v>60</v>
      </c>
      <c r="D30" s="10" t="s">
        <v>61</v>
      </c>
      <c r="E30" s="10" t="s">
        <v>18</v>
      </c>
      <c r="F30" s="7" t="s">
        <v>30</v>
      </c>
      <c r="G30" s="8">
        <v>229800.0</v>
      </c>
      <c r="H30" s="8">
        <f t="shared" ref="H30:K30" si="27">IF(NOT($A30=""),CEILING($G30*(1+L30),50),"")
</f>
        <v>321750</v>
      </c>
      <c r="I30" s="8">
        <f t="shared" si="27"/>
        <v>363100</v>
      </c>
      <c r="J30" s="8">
        <f t="shared" si="27"/>
        <v>379200</v>
      </c>
      <c r="K30" s="8">
        <f t="shared" si="27"/>
        <v>409050</v>
      </c>
      <c r="L30" s="9">
        <v>0.4</v>
      </c>
      <c r="M30" s="9">
        <v>0.58</v>
      </c>
      <c r="N30" s="9">
        <v>0.65</v>
      </c>
      <c r="O30" s="9">
        <v>0.78</v>
      </c>
    </row>
    <row r="31" ht="15.75" customHeight="1">
      <c r="A31" s="11">
        <v>1203.0</v>
      </c>
      <c r="B31" s="10" t="s">
        <v>15</v>
      </c>
      <c r="C31" s="7" t="s">
        <v>62</v>
      </c>
      <c r="D31" s="10" t="s">
        <v>32</v>
      </c>
      <c r="E31" s="10" t="s">
        <v>18</v>
      </c>
      <c r="F31" s="7" t="s">
        <v>27</v>
      </c>
      <c r="G31" s="8">
        <v>157400.0</v>
      </c>
      <c r="H31" s="8">
        <f t="shared" ref="H31:K31" si="28">IF(NOT($A31=""),CEILING($G31*(1+L31),50),"")
</f>
        <v>220400</v>
      </c>
      <c r="I31" s="8">
        <f t="shared" si="28"/>
        <v>248700</v>
      </c>
      <c r="J31" s="8">
        <f t="shared" si="28"/>
        <v>259750</v>
      </c>
      <c r="K31" s="8">
        <f t="shared" si="28"/>
        <v>280200</v>
      </c>
      <c r="L31" s="9">
        <v>0.4</v>
      </c>
      <c r="M31" s="9">
        <v>0.58</v>
      </c>
      <c r="N31" s="9">
        <v>0.65</v>
      </c>
      <c r="O31" s="9">
        <v>0.78</v>
      </c>
    </row>
    <row r="32" ht="15.75" customHeight="1">
      <c r="A32" s="11">
        <v>1204.0</v>
      </c>
      <c r="B32" s="10" t="s">
        <v>15</v>
      </c>
      <c r="C32" s="7" t="s">
        <v>63</v>
      </c>
      <c r="D32" s="10" t="s">
        <v>64</v>
      </c>
      <c r="E32" s="10" t="s">
        <v>18</v>
      </c>
      <c r="F32" s="7" t="s">
        <v>47</v>
      </c>
      <c r="G32" s="8">
        <v>127400.0</v>
      </c>
      <c r="H32" s="8">
        <f t="shared" ref="H32:K32" si="29">IF(NOT($A32=""),CEILING($G32*(1+L32),50),"")
</f>
        <v>178400</v>
      </c>
      <c r="I32" s="8">
        <f t="shared" si="29"/>
        <v>201300</v>
      </c>
      <c r="J32" s="8">
        <f t="shared" si="29"/>
        <v>210250</v>
      </c>
      <c r="K32" s="8">
        <f t="shared" si="29"/>
        <v>226800</v>
      </c>
      <c r="L32" s="9">
        <v>0.4</v>
      </c>
      <c r="M32" s="9">
        <v>0.58</v>
      </c>
      <c r="N32" s="9">
        <v>0.65</v>
      </c>
      <c r="O32" s="9">
        <v>0.78</v>
      </c>
    </row>
    <row r="33" ht="15.75" customHeight="1">
      <c r="A33" s="11">
        <v>1205.0</v>
      </c>
      <c r="B33" s="10" t="s">
        <v>34</v>
      </c>
      <c r="C33" s="7" t="s">
        <v>58</v>
      </c>
      <c r="D33" s="10" t="s">
        <v>35</v>
      </c>
      <c r="E33" s="10" t="s">
        <v>18</v>
      </c>
      <c r="F33" s="10" t="s">
        <v>27</v>
      </c>
      <c r="G33" s="8">
        <v>145100.0</v>
      </c>
      <c r="H33" s="8">
        <f t="shared" ref="H33:K33" si="30">IF(NOT($A33=""),CEILING($G33*(1+L33),50),"")
</f>
        <v>203150</v>
      </c>
      <c r="I33" s="8">
        <f t="shared" si="30"/>
        <v>229300</v>
      </c>
      <c r="J33" s="8">
        <f t="shared" si="30"/>
        <v>239450</v>
      </c>
      <c r="K33" s="8">
        <f t="shared" si="30"/>
        <v>258300</v>
      </c>
      <c r="L33" s="9">
        <v>0.4</v>
      </c>
      <c r="M33" s="9">
        <v>0.58</v>
      </c>
      <c r="N33" s="9">
        <v>0.65</v>
      </c>
      <c r="O33" s="9">
        <v>0.78</v>
      </c>
    </row>
    <row r="34" ht="15.75" customHeight="1">
      <c r="A34" s="11">
        <v>1206.0</v>
      </c>
      <c r="B34" s="10" t="s">
        <v>34</v>
      </c>
      <c r="C34" s="7" t="s">
        <v>57</v>
      </c>
      <c r="D34" s="10" t="s">
        <v>36</v>
      </c>
      <c r="E34" s="10" t="s">
        <v>18</v>
      </c>
      <c r="F34" s="10" t="s">
        <v>22</v>
      </c>
      <c r="G34" s="8">
        <v>106800.0</v>
      </c>
      <c r="H34" s="8">
        <f t="shared" ref="H34:K34" si="31">IF(NOT($A34=""),CEILING($G34*(1+L34),50),"")
</f>
        <v>149550</v>
      </c>
      <c r="I34" s="8">
        <f t="shared" si="31"/>
        <v>168750</v>
      </c>
      <c r="J34" s="8">
        <f t="shared" si="31"/>
        <v>176250</v>
      </c>
      <c r="K34" s="8">
        <f t="shared" si="31"/>
        <v>190150</v>
      </c>
      <c r="L34" s="9">
        <v>0.4</v>
      </c>
      <c r="M34" s="9">
        <v>0.58</v>
      </c>
      <c r="N34" s="9">
        <v>0.65</v>
      </c>
      <c r="O34" s="9">
        <v>0.78</v>
      </c>
    </row>
    <row r="35" ht="15.75" customHeight="1">
      <c r="A35" s="11">
        <v>1207.0</v>
      </c>
      <c r="B35" s="10" t="s">
        <v>34</v>
      </c>
      <c r="C35" s="7" t="s">
        <v>57</v>
      </c>
      <c r="D35" s="10" t="s">
        <v>37</v>
      </c>
      <c r="E35" s="10" t="s">
        <v>18</v>
      </c>
      <c r="F35" s="10" t="s">
        <v>22</v>
      </c>
      <c r="G35" s="8">
        <v>112100.0</v>
      </c>
      <c r="H35" s="8">
        <f t="shared" ref="H35:K35" si="32">IF(NOT($A35=""),CEILING($G35*(1+L35),50),"")
</f>
        <v>156950</v>
      </c>
      <c r="I35" s="8">
        <f t="shared" si="32"/>
        <v>177150</v>
      </c>
      <c r="J35" s="8">
        <f t="shared" si="32"/>
        <v>185000</v>
      </c>
      <c r="K35" s="8">
        <f t="shared" si="32"/>
        <v>199550</v>
      </c>
      <c r="L35" s="9">
        <v>0.4</v>
      </c>
      <c r="M35" s="9">
        <v>0.58</v>
      </c>
      <c r="N35" s="9">
        <v>0.65</v>
      </c>
      <c r="O35" s="9">
        <v>0.78</v>
      </c>
    </row>
    <row r="36" ht="15.75" customHeight="1">
      <c r="A36" s="11">
        <v>1208.0</v>
      </c>
      <c r="B36" s="10" t="s">
        <v>34</v>
      </c>
      <c r="C36" s="7" t="s">
        <v>65</v>
      </c>
      <c r="D36" s="10" t="s">
        <v>39</v>
      </c>
      <c r="E36" s="10" t="s">
        <v>18</v>
      </c>
      <c r="F36" s="10" t="s">
        <v>40</v>
      </c>
      <c r="G36" s="8">
        <v>138200.0</v>
      </c>
      <c r="H36" s="8">
        <f t="shared" ref="H36:K36" si="33">IF(NOT($A36=""),CEILING($G36*(1+L36),50),"")
</f>
        <v>193500</v>
      </c>
      <c r="I36" s="8">
        <f t="shared" si="33"/>
        <v>218400</v>
      </c>
      <c r="J36" s="8">
        <f t="shared" si="33"/>
        <v>228050</v>
      </c>
      <c r="K36" s="8">
        <f t="shared" si="33"/>
        <v>246000</v>
      </c>
      <c r="L36" s="9">
        <v>0.4</v>
      </c>
      <c r="M36" s="9">
        <v>0.58</v>
      </c>
      <c r="N36" s="9">
        <v>0.65</v>
      </c>
      <c r="O36" s="9">
        <v>0.78</v>
      </c>
    </row>
    <row r="37" ht="15.75" customHeight="1">
      <c r="A37" s="11">
        <v>1209.0</v>
      </c>
      <c r="B37" s="10" t="s">
        <v>34</v>
      </c>
      <c r="C37" s="7" t="s">
        <v>66</v>
      </c>
      <c r="D37" s="10" t="s">
        <v>44</v>
      </c>
      <c r="E37" s="10" t="s">
        <v>18</v>
      </c>
      <c r="F37" s="10" t="s">
        <v>22</v>
      </c>
      <c r="G37" s="8">
        <v>89800.0</v>
      </c>
      <c r="H37" s="8">
        <f t="shared" ref="H37:K37" si="34">IF(NOT($A37=""),CEILING($G37*(1+L37),50),"")
</f>
        <v>125750</v>
      </c>
      <c r="I37" s="8">
        <f t="shared" si="34"/>
        <v>141900</v>
      </c>
      <c r="J37" s="8">
        <f t="shared" si="34"/>
        <v>148200</v>
      </c>
      <c r="K37" s="8">
        <f t="shared" si="34"/>
        <v>159850</v>
      </c>
      <c r="L37" s="9">
        <v>0.4</v>
      </c>
      <c r="M37" s="9">
        <v>0.58</v>
      </c>
      <c r="N37" s="9">
        <v>0.65</v>
      </c>
      <c r="O37" s="9">
        <v>0.78</v>
      </c>
    </row>
    <row r="38" ht="15.75" customHeight="1">
      <c r="A38" s="11">
        <v>1210.0</v>
      </c>
      <c r="B38" s="10" t="s">
        <v>34</v>
      </c>
      <c r="C38" s="7" t="s">
        <v>63</v>
      </c>
      <c r="D38" s="10" t="s">
        <v>46</v>
      </c>
      <c r="E38" s="10" t="s">
        <v>18</v>
      </c>
      <c r="F38" s="10" t="s">
        <v>47</v>
      </c>
      <c r="G38" s="8">
        <v>156800.0</v>
      </c>
      <c r="H38" s="8">
        <f t="shared" ref="H38:K38" si="35">IF(NOT($A38=""),CEILING($G38*(1+L38),50),"")
</f>
        <v>219550</v>
      </c>
      <c r="I38" s="8">
        <f t="shared" si="35"/>
        <v>247750</v>
      </c>
      <c r="J38" s="8">
        <f t="shared" si="35"/>
        <v>258750</v>
      </c>
      <c r="K38" s="8">
        <f t="shared" si="35"/>
        <v>279150</v>
      </c>
      <c r="L38" s="9">
        <v>0.4</v>
      </c>
      <c r="M38" s="9">
        <v>0.58</v>
      </c>
      <c r="N38" s="9">
        <v>0.65</v>
      </c>
      <c r="O38" s="9">
        <v>0.78</v>
      </c>
    </row>
    <row r="39" ht="15.75" customHeight="1">
      <c r="A39" s="11">
        <v>1211.0</v>
      </c>
      <c r="B39" s="10" t="s">
        <v>34</v>
      </c>
      <c r="C39" s="7" t="s">
        <v>60</v>
      </c>
      <c r="D39" s="10" t="s">
        <v>48</v>
      </c>
      <c r="E39" s="10" t="s">
        <v>18</v>
      </c>
      <c r="F39" s="10" t="s">
        <v>30</v>
      </c>
      <c r="G39" s="8">
        <v>218500.0</v>
      </c>
      <c r="H39" s="8">
        <f t="shared" ref="H39:K39" si="36">IF(NOT($A39=""),CEILING($G39*(1+L39),50),"")
</f>
        <v>305900</v>
      </c>
      <c r="I39" s="8">
        <f t="shared" si="36"/>
        <v>345250</v>
      </c>
      <c r="J39" s="8">
        <f t="shared" si="36"/>
        <v>360550</v>
      </c>
      <c r="K39" s="8">
        <f t="shared" si="36"/>
        <v>388950</v>
      </c>
      <c r="L39" s="9">
        <v>0.4</v>
      </c>
      <c r="M39" s="9">
        <v>0.58</v>
      </c>
      <c r="N39" s="9">
        <v>0.65</v>
      </c>
      <c r="O39" s="9">
        <v>0.78</v>
      </c>
    </row>
    <row r="40" ht="15.75" customHeight="1">
      <c r="A40" s="11">
        <v>1212.0</v>
      </c>
      <c r="B40" s="10" t="s">
        <v>34</v>
      </c>
      <c r="C40" s="7" t="s">
        <v>63</v>
      </c>
      <c r="D40" s="10" t="s">
        <v>49</v>
      </c>
      <c r="E40" s="10" t="s">
        <v>18</v>
      </c>
      <c r="F40" s="10" t="s">
        <v>47</v>
      </c>
      <c r="G40" s="8">
        <v>137700.0</v>
      </c>
      <c r="H40" s="8">
        <f t="shared" ref="H40:K40" si="37">IF(NOT($A40=""),CEILING($G40*(1+L40),50),"")
</f>
        <v>192800</v>
      </c>
      <c r="I40" s="8">
        <f t="shared" si="37"/>
        <v>217600</v>
      </c>
      <c r="J40" s="8">
        <f t="shared" si="37"/>
        <v>227250</v>
      </c>
      <c r="K40" s="8">
        <f t="shared" si="37"/>
        <v>245150</v>
      </c>
      <c r="L40" s="9">
        <v>0.4</v>
      </c>
      <c r="M40" s="9">
        <v>0.58</v>
      </c>
      <c r="N40" s="9">
        <v>0.65</v>
      </c>
      <c r="O40" s="9">
        <v>0.78</v>
      </c>
    </row>
    <row r="41" ht="15.75" customHeight="1">
      <c r="A41" s="11">
        <v>1213.0</v>
      </c>
      <c r="B41" s="10" t="s">
        <v>52</v>
      </c>
      <c r="C41" s="7" t="s">
        <v>65</v>
      </c>
      <c r="D41" s="10" t="s">
        <v>53</v>
      </c>
      <c r="E41" s="10" t="s">
        <v>18</v>
      </c>
      <c r="F41" s="10" t="s">
        <v>40</v>
      </c>
      <c r="G41" s="8">
        <v>144200.0</v>
      </c>
      <c r="H41" s="8">
        <f t="shared" ref="H41:K41" si="38">IF(NOT($A41=""),CEILING($G41*(1+L41),50),"")
</f>
        <v>201900</v>
      </c>
      <c r="I41" s="8">
        <f t="shared" si="38"/>
        <v>227850</v>
      </c>
      <c r="J41" s="8">
        <f t="shared" si="38"/>
        <v>237950</v>
      </c>
      <c r="K41" s="8">
        <f t="shared" si="38"/>
        <v>256700</v>
      </c>
      <c r="L41" s="9">
        <v>0.4</v>
      </c>
      <c r="M41" s="9">
        <v>0.58</v>
      </c>
      <c r="N41" s="9">
        <v>0.65</v>
      </c>
      <c r="O41" s="9">
        <v>0.78</v>
      </c>
    </row>
    <row r="42" ht="15.75" customHeight="1">
      <c r="A42" s="11">
        <v>1214.0</v>
      </c>
      <c r="B42" s="10" t="s">
        <v>52</v>
      </c>
      <c r="C42" s="7" t="s">
        <v>57</v>
      </c>
      <c r="D42" s="10" t="s">
        <v>54</v>
      </c>
      <c r="E42" s="10" t="s">
        <v>18</v>
      </c>
      <c r="F42" s="10" t="s">
        <v>22</v>
      </c>
      <c r="G42" s="8">
        <v>94000.0</v>
      </c>
      <c r="H42" s="8">
        <f t="shared" ref="H42:K42" si="39">IF(NOT($A42=""),CEILING($G42*(1+L42),50),"")
</f>
        <v>131600</v>
      </c>
      <c r="I42" s="8">
        <f t="shared" si="39"/>
        <v>148550</v>
      </c>
      <c r="J42" s="8">
        <f t="shared" si="39"/>
        <v>155100</v>
      </c>
      <c r="K42" s="8">
        <f t="shared" si="39"/>
        <v>167350</v>
      </c>
      <c r="L42" s="9">
        <v>0.4</v>
      </c>
      <c r="M42" s="9">
        <v>0.58</v>
      </c>
      <c r="N42" s="9">
        <v>0.65</v>
      </c>
      <c r="O42" s="9">
        <v>0.78</v>
      </c>
    </row>
    <row r="43" ht="15.75" customHeight="1">
      <c r="A43" s="11">
        <v>1215.0</v>
      </c>
      <c r="B43" s="10" t="s">
        <v>52</v>
      </c>
      <c r="C43" s="7" t="s">
        <v>63</v>
      </c>
      <c r="D43" s="10" t="s">
        <v>55</v>
      </c>
      <c r="E43" s="10" t="s">
        <v>18</v>
      </c>
      <c r="F43" s="10" t="s">
        <v>47</v>
      </c>
      <c r="G43" s="8">
        <v>103800.0</v>
      </c>
      <c r="H43" s="8">
        <f t="shared" ref="H43:K43" si="40">IF(NOT($A43=""),CEILING($G43*(1+L43),50),"")
</f>
        <v>145350</v>
      </c>
      <c r="I43" s="8">
        <f t="shared" si="40"/>
        <v>164050</v>
      </c>
      <c r="J43" s="8">
        <f t="shared" si="40"/>
        <v>171300</v>
      </c>
      <c r="K43" s="8">
        <f t="shared" si="40"/>
        <v>184800</v>
      </c>
      <c r="L43" s="9">
        <v>0.4</v>
      </c>
      <c r="M43" s="9">
        <v>0.58</v>
      </c>
      <c r="N43" s="9">
        <v>0.65</v>
      </c>
      <c r="O43" s="9">
        <v>0.78</v>
      </c>
    </row>
    <row r="44" ht="15.75" customHeight="1">
      <c r="A44" s="11">
        <v>1216.0</v>
      </c>
      <c r="B44" s="10" t="s">
        <v>52</v>
      </c>
      <c r="C44" s="7" t="s">
        <v>67</v>
      </c>
      <c r="D44" s="10" t="s">
        <v>56</v>
      </c>
      <c r="E44" s="10" t="s">
        <v>18</v>
      </c>
      <c r="F44" s="10" t="s">
        <v>43</v>
      </c>
      <c r="G44" s="8">
        <v>52600.0</v>
      </c>
      <c r="H44" s="8">
        <f t="shared" ref="H44:K44" si="41">IF(NOT($A44=""),CEILING($G44*(1+L44),50),"")
</f>
        <v>73650</v>
      </c>
      <c r="I44" s="8">
        <f t="shared" si="41"/>
        <v>83150</v>
      </c>
      <c r="J44" s="8">
        <f t="shared" si="41"/>
        <v>86800</v>
      </c>
      <c r="K44" s="8">
        <f t="shared" si="41"/>
        <v>93650</v>
      </c>
      <c r="L44" s="9">
        <v>0.4</v>
      </c>
      <c r="M44" s="9">
        <v>0.58</v>
      </c>
      <c r="N44" s="9">
        <v>0.65</v>
      </c>
      <c r="O44" s="9">
        <v>0.78</v>
      </c>
    </row>
    <row r="45" ht="15.75" customHeight="1">
      <c r="A45" s="11">
        <v>1217.0</v>
      </c>
      <c r="B45" s="10" t="s">
        <v>52</v>
      </c>
      <c r="C45" s="7" t="s">
        <v>65</v>
      </c>
      <c r="D45" s="10" t="s">
        <v>68</v>
      </c>
      <c r="E45" s="10" t="s">
        <v>18</v>
      </c>
      <c r="F45" s="10" t="s">
        <v>40</v>
      </c>
      <c r="G45" s="8">
        <v>170200.0</v>
      </c>
      <c r="H45" s="8">
        <f t="shared" ref="H45:K45" si="42">IF(NOT($A45=""),CEILING($G45*(1+L45),50),"")
</f>
        <v>238300</v>
      </c>
      <c r="I45" s="8">
        <f t="shared" si="42"/>
        <v>268950</v>
      </c>
      <c r="J45" s="8">
        <f t="shared" si="42"/>
        <v>280850</v>
      </c>
      <c r="K45" s="8">
        <f t="shared" si="42"/>
        <v>303000</v>
      </c>
      <c r="L45" s="9">
        <v>0.4</v>
      </c>
      <c r="M45" s="9">
        <v>0.58</v>
      </c>
      <c r="N45" s="9">
        <v>0.65</v>
      </c>
      <c r="O45" s="9">
        <v>0.78</v>
      </c>
    </row>
    <row r="46" ht="15.75" customHeight="1">
      <c r="A46" s="5"/>
      <c r="B46" s="10"/>
      <c r="C46" s="7"/>
      <c r="D46" s="10"/>
      <c r="E46" s="10"/>
      <c r="F46" s="10"/>
      <c r="G46" s="8"/>
      <c r="H46" s="8"/>
      <c r="I46" s="8"/>
      <c r="J46" s="8"/>
      <c r="K46" s="8"/>
      <c r="L46" s="9"/>
      <c r="M46" s="9"/>
      <c r="N46" s="9"/>
      <c r="O46" s="9"/>
    </row>
    <row r="47" ht="15.75" customHeight="1">
      <c r="A47" s="5"/>
      <c r="B47" s="10"/>
      <c r="C47" s="7"/>
      <c r="D47" s="10"/>
      <c r="E47" s="10"/>
      <c r="F47" s="10"/>
      <c r="G47" s="8"/>
      <c r="H47" s="8"/>
      <c r="I47" s="8"/>
      <c r="J47" s="8"/>
      <c r="K47" s="8"/>
      <c r="L47" s="9"/>
      <c r="M47" s="9"/>
      <c r="N47" s="9"/>
      <c r="O47" s="9"/>
    </row>
    <row r="48" ht="15.75" customHeight="1">
      <c r="A48" s="5">
        <v>1405.0</v>
      </c>
      <c r="B48" s="10" t="s">
        <v>15</v>
      </c>
      <c r="C48" s="7" t="s">
        <v>69</v>
      </c>
      <c r="D48" s="10" t="s">
        <v>21</v>
      </c>
      <c r="E48" s="10" t="s">
        <v>18</v>
      </c>
      <c r="F48" s="7" t="s">
        <v>22</v>
      </c>
      <c r="G48" s="8">
        <v>128600.0</v>
      </c>
      <c r="H48" s="8">
        <f t="shared" ref="H48:K48" si="43">IF(NOT($A48=""),CEILING($G48*(1+L48),50),"")
</f>
        <v>180050</v>
      </c>
      <c r="I48" s="8">
        <f t="shared" si="43"/>
        <v>203200</v>
      </c>
      <c r="J48" s="8">
        <f t="shared" si="43"/>
        <v>212200</v>
      </c>
      <c r="K48" s="8">
        <f t="shared" si="43"/>
        <v>228950</v>
      </c>
      <c r="L48" s="9">
        <v>0.4</v>
      </c>
      <c r="M48" s="9">
        <v>0.58</v>
      </c>
      <c r="N48" s="9">
        <v>0.65</v>
      </c>
      <c r="O48" s="9">
        <v>0.78</v>
      </c>
    </row>
    <row r="49" ht="15.75" customHeight="1">
      <c r="A49" s="5">
        <v>1406.0</v>
      </c>
      <c r="B49" s="10" t="s">
        <v>15</v>
      </c>
      <c r="C49" s="7" t="s">
        <v>70</v>
      </c>
      <c r="D49" s="10" t="s">
        <v>21</v>
      </c>
      <c r="E49" s="10" t="s">
        <v>18</v>
      </c>
      <c r="F49" s="7" t="s">
        <v>22</v>
      </c>
      <c r="G49" s="8">
        <v>137700.0</v>
      </c>
      <c r="H49" s="8">
        <f t="shared" ref="H49:K49" si="44">IF(NOT($A49=""),CEILING($G49*(1+L49),50),"")
</f>
        <v>192800</v>
      </c>
      <c r="I49" s="8">
        <f t="shared" si="44"/>
        <v>217600</v>
      </c>
      <c r="J49" s="8">
        <f t="shared" si="44"/>
        <v>227250</v>
      </c>
      <c r="K49" s="8">
        <f t="shared" si="44"/>
        <v>245150</v>
      </c>
      <c r="L49" s="9">
        <v>0.4</v>
      </c>
      <c r="M49" s="9">
        <v>0.58</v>
      </c>
      <c r="N49" s="9">
        <v>0.65</v>
      </c>
      <c r="O49" s="9">
        <v>0.78</v>
      </c>
    </row>
    <row r="50" ht="15.75" customHeight="1">
      <c r="A50" s="5">
        <v>1407.0</v>
      </c>
      <c r="B50" s="10" t="s">
        <v>15</v>
      </c>
      <c r="C50" s="7" t="s">
        <v>71</v>
      </c>
      <c r="D50" s="10" t="s">
        <v>21</v>
      </c>
      <c r="E50" s="10" t="s">
        <v>18</v>
      </c>
      <c r="F50" s="7" t="s">
        <v>27</v>
      </c>
      <c r="G50" s="8">
        <v>165100.0</v>
      </c>
      <c r="H50" s="8">
        <f t="shared" ref="H50:K50" si="45">IF(NOT($A50=""),CEILING($G50*(1+L50),50),"")
</f>
        <v>231150</v>
      </c>
      <c r="I50" s="8">
        <f t="shared" si="45"/>
        <v>260900</v>
      </c>
      <c r="J50" s="8">
        <f t="shared" si="45"/>
        <v>272450</v>
      </c>
      <c r="K50" s="8">
        <f t="shared" si="45"/>
        <v>293900</v>
      </c>
      <c r="L50" s="9">
        <v>0.4</v>
      </c>
      <c r="M50" s="9">
        <v>0.58</v>
      </c>
      <c r="N50" s="9">
        <v>0.65</v>
      </c>
      <c r="O50" s="9">
        <v>0.78</v>
      </c>
    </row>
    <row r="51" ht="15.75" customHeight="1">
      <c r="A51" s="5">
        <v>1410.0</v>
      </c>
      <c r="B51" s="10" t="s">
        <v>15</v>
      </c>
      <c r="C51" s="7" t="s">
        <v>71</v>
      </c>
      <c r="D51" s="10" t="s">
        <v>26</v>
      </c>
      <c r="E51" s="10" t="s">
        <v>18</v>
      </c>
      <c r="F51" s="7" t="s">
        <v>27</v>
      </c>
      <c r="G51" s="8">
        <v>221700.0</v>
      </c>
      <c r="H51" s="8">
        <f t="shared" ref="H51:K51" si="46">IF(NOT($A51=""),CEILING($G51*(1+L51),50),"")
</f>
        <v>310400</v>
      </c>
      <c r="I51" s="8">
        <f t="shared" si="46"/>
        <v>350300</v>
      </c>
      <c r="J51" s="8">
        <f t="shared" si="46"/>
        <v>365850</v>
      </c>
      <c r="K51" s="8">
        <f t="shared" si="46"/>
        <v>394650</v>
      </c>
      <c r="L51" s="9">
        <v>0.4</v>
      </c>
      <c r="M51" s="9">
        <v>0.58</v>
      </c>
      <c r="N51" s="9">
        <v>0.65</v>
      </c>
      <c r="O51" s="9">
        <v>0.78</v>
      </c>
    </row>
    <row r="52" ht="15.75" customHeight="1">
      <c r="A52" s="5">
        <v>1413.0</v>
      </c>
      <c r="B52" s="10" t="s">
        <v>15</v>
      </c>
      <c r="C52" s="7" t="s">
        <v>72</v>
      </c>
      <c r="D52" s="10" t="s">
        <v>29</v>
      </c>
      <c r="E52" s="10" t="s">
        <v>18</v>
      </c>
      <c r="F52" s="7" t="s">
        <v>30</v>
      </c>
      <c r="G52" s="8">
        <v>296000.0</v>
      </c>
      <c r="H52" s="8">
        <f t="shared" ref="H52:K52" si="47">IF(NOT($A52=""),CEILING($G52*(1+L52),50),"")
</f>
        <v>414400</v>
      </c>
      <c r="I52" s="8">
        <f t="shared" si="47"/>
        <v>467700</v>
      </c>
      <c r="J52" s="8">
        <f t="shared" si="47"/>
        <v>488400</v>
      </c>
      <c r="K52" s="8">
        <f t="shared" si="47"/>
        <v>526900</v>
      </c>
      <c r="L52" s="9">
        <v>0.4</v>
      </c>
      <c r="M52" s="9">
        <v>0.58</v>
      </c>
      <c r="N52" s="9">
        <v>0.65</v>
      </c>
      <c r="O52" s="9">
        <v>0.78</v>
      </c>
    </row>
    <row r="53" ht="15.75" customHeight="1">
      <c r="A53" s="5">
        <v>1417.0</v>
      </c>
      <c r="B53" s="10" t="s">
        <v>15</v>
      </c>
      <c r="C53" s="7" t="s">
        <v>73</v>
      </c>
      <c r="D53" s="10" t="s">
        <v>32</v>
      </c>
      <c r="E53" s="10" t="s">
        <v>18</v>
      </c>
      <c r="F53" s="7" t="s">
        <v>27</v>
      </c>
      <c r="G53" s="8">
        <v>204700.0</v>
      </c>
      <c r="H53" s="8">
        <f t="shared" ref="H53:K53" si="48">IF(NOT($A53=""),CEILING($G53*(1+L53),50),"")
</f>
        <v>286600</v>
      </c>
      <c r="I53" s="8">
        <f t="shared" si="48"/>
        <v>323450</v>
      </c>
      <c r="J53" s="8">
        <f t="shared" si="48"/>
        <v>337800</v>
      </c>
      <c r="K53" s="8">
        <f t="shared" si="48"/>
        <v>364400</v>
      </c>
      <c r="L53" s="9">
        <v>0.4</v>
      </c>
      <c r="M53" s="9">
        <v>0.58</v>
      </c>
      <c r="N53" s="9">
        <v>0.65</v>
      </c>
      <c r="O53" s="9">
        <v>0.78</v>
      </c>
    </row>
    <row r="54" ht="15.75" customHeight="1">
      <c r="A54" s="5">
        <v>1420.0</v>
      </c>
      <c r="B54" s="10" t="s">
        <v>15</v>
      </c>
      <c r="C54" s="7" t="s">
        <v>74</v>
      </c>
      <c r="D54" s="10" t="s">
        <v>64</v>
      </c>
      <c r="E54" s="10" t="s">
        <v>18</v>
      </c>
      <c r="F54" s="7" t="s">
        <v>47</v>
      </c>
      <c r="G54" s="8">
        <v>166500.0</v>
      </c>
      <c r="H54" s="8">
        <f t="shared" ref="H54:K54" si="49">IF(NOT($A54=""),CEILING($G54*(1+L54),50),"")
</f>
        <v>233100</v>
      </c>
      <c r="I54" s="8">
        <f t="shared" si="49"/>
        <v>263100</v>
      </c>
      <c r="J54" s="8">
        <f t="shared" si="49"/>
        <v>274750</v>
      </c>
      <c r="K54" s="8">
        <f t="shared" si="49"/>
        <v>296400</v>
      </c>
      <c r="L54" s="9">
        <v>0.4</v>
      </c>
      <c r="M54" s="9">
        <v>0.58</v>
      </c>
      <c r="N54" s="9">
        <v>0.65</v>
      </c>
      <c r="O54" s="9">
        <v>0.78</v>
      </c>
    </row>
    <row r="55" ht="15.75" customHeight="1">
      <c r="A55" s="5">
        <v>1421.0</v>
      </c>
      <c r="B55" s="10" t="s">
        <v>15</v>
      </c>
      <c r="C55" s="7" t="s">
        <v>75</v>
      </c>
      <c r="D55" s="10" t="s">
        <v>64</v>
      </c>
      <c r="E55" s="10" t="s">
        <v>18</v>
      </c>
      <c r="F55" s="7" t="s">
        <v>47</v>
      </c>
      <c r="G55" s="8">
        <v>173400.0</v>
      </c>
      <c r="H55" s="8">
        <f t="shared" ref="H55:K55" si="50">IF(NOT($A55=""),CEILING($G55*(1+L55),50),"")
</f>
        <v>242800</v>
      </c>
      <c r="I55" s="8">
        <f t="shared" si="50"/>
        <v>274000</v>
      </c>
      <c r="J55" s="8">
        <f t="shared" si="50"/>
        <v>286150</v>
      </c>
      <c r="K55" s="8">
        <f t="shared" si="50"/>
        <v>308700</v>
      </c>
      <c r="L55" s="9">
        <v>0.4</v>
      </c>
      <c r="M55" s="9">
        <v>0.58</v>
      </c>
      <c r="N55" s="9">
        <v>0.65</v>
      </c>
      <c r="O55" s="9">
        <v>0.78</v>
      </c>
    </row>
    <row r="56" ht="15.75" customHeight="1">
      <c r="A56" s="5">
        <v>1422.0</v>
      </c>
      <c r="B56" s="10" t="s">
        <v>15</v>
      </c>
      <c r="C56" s="7" t="s">
        <v>76</v>
      </c>
      <c r="D56" s="10" t="s">
        <v>77</v>
      </c>
      <c r="E56" s="10" t="s">
        <v>18</v>
      </c>
      <c r="F56" s="7" t="s">
        <v>78</v>
      </c>
      <c r="G56" s="8">
        <v>509100.0</v>
      </c>
      <c r="H56" s="8">
        <f t="shared" ref="H56:K56" si="51">IF(NOT($A56=""),CEILING($G56*(1+L56),50),"")
</f>
        <v>712750</v>
      </c>
      <c r="I56" s="8">
        <f t="shared" si="51"/>
        <v>804400</v>
      </c>
      <c r="J56" s="8">
        <f t="shared" si="51"/>
        <v>840050</v>
      </c>
      <c r="K56" s="8">
        <f t="shared" si="51"/>
        <v>906200</v>
      </c>
      <c r="L56" s="9">
        <v>0.4</v>
      </c>
      <c r="M56" s="9">
        <v>0.58</v>
      </c>
      <c r="N56" s="9">
        <v>0.65</v>
      </c>
      <c r="O56" s="9">
        <v>0.78</v>
      </c>
    </row>
    <row r="57" ht="15.75" customHeight="1">
      <c r="A57" s="5">
        <v>1426.0</v>
      </c>
      <c r="B57" s="10" t="s">
        <v>15</v>
      </c>
      <c r="C57" s="7" t="s">
        <v>79</v>
      </c>
      <c r="D57" s="10" t="s">
        <v>80</v>
      </c>
      <c r="E57" s="10" t="s">
        <v>81</v>
      </c>
      <c r="F57" s="7" t="s">
        <v>82</v>
      </c>
      <c r="G57" s="8">
        <v>289500.0</v>
      </c>
      <c r="H57" s="8">
        <f t="shared" ref="H57:K57" si="52">IF(NOT($A57=""),CEILING($G57*(1+L57),50),"")
</f>
        <v>405300</v>
      </c>
      <c r="I57" s="8">
        <f t="shared" si="52"/>
        <v>457450</v>
      </c>
      <c r="J57" s="8">
        <f t="shared" si="52"/>
        <v>477700</v>
      </c>
      <c r="K57" s="8">
        <f t="shared" si="52"/>
        <v>515350</v>
      </c>
      <c r="L57" s="9">
        <v>0.4</v>
      </c>
      <c r="M57" s="9">
        <v>0.58</v>
      </c>
      <c r="N57" s="9">
        <v>0.65</v>
      </c>
      <c r="O57" s="9">
        <v>0.78</v>
      </c>
    </row>
    <row r="58" ht="15.75" customHeight="1">
      <c r="A58" s="5">
        <v>1427.0</v>
      </c>
      <c r="B58" s="10" t="s">
        <v>15</v>
      </c>
      <c r="C58" s="7" t="s">
        <v>79</v>
      </c>
      <c r="D58" s="10" t="s">
        <v>83</v>
      </c>
      <c r="E58" s="10" t="s">
        <v>81</v>
      </c>
      <c r="F58" s="7" t="s">
        <v>82</v>
      </c>
      <c r="G58" s="8">
        <v>312200.0</v>
      </c>
      <c r="H58" s="8">
        <f t="shared" ref="H58:K58" si="53">IF(NOT($A58=""),CEILING($G58*(1+L58),50),"")
</f>
        <v>437100</v>
      </c>
      <c r="I58" s="8">
        <f t="shared" si="53"/>
        <v>493300</v>
      </c>
      <c r="J58" s="8">
        <f t="shared" si="53"/>
        <v>515150</v>
      </c>
      <c r="K58" s="8">
        <f t="shared" si="53"/>
        <v>555750</v>
      </c>
      <c r="L58" s="9">
        <v>0.4</v>
      </c>
      <c r="M58" s="9">
        <v>0.58</v>
      </c>
      <c r="N58" s="9">
        <v>0.65</v>
      </c>
      <c r="O58" s="9">
        <v>0.78</v>
      </c>
    </row>
    <row r="59" ht="15.75" customHeight="1">
      <c r="A59" s="5">
        <v>1443.0</v>
      </c>
      <c r="B59" s="10" t="s">
        <v>34</v>
      </c>
      <c r="C59" s="7" t="s">
        <v>84</v>
      </c>
      <c r="D59" s="10" t="s">
        <v>35</v>
      </c>
      <c r="E59" s="10" t="s">
        <v>18</v>
      </c>
      <c r="F59" s="7" t="s">
        <v>27</v>
      </c>
      <c r="G59" s="8">
        <v>185000.0</v>
      </c>
      <c r="H59" s="8">
        <f t="shared" ref="H59:K59" si="54">IF(NOT($A59=""),CEILING($G59*(1+L59),50),"")
</f>
        <v>259000</v>
      </c>
      <c r="I59" s="8">
        <f t="shared" si="54"/>
        <v>292300</v>
      </c>
      <c r="J59" s="8">
        <f t="shared" si="54"/>
        <v>305250</v>
      </c>
      <c r="K59" s="8">
        <f t="shared" si="54"/>
        <v>329300</v>
      </c>
      <c r="L59" s="9">
        <v>0.4</v>
      </c>
      <c r="M59" s="9">
        <v>0.58</v>
      </c>
      <c r="N59" s="9">
        <v>0.65</v>
      </c>
      <c r="O59" s="9">
        <v>0.78</v>
      </c>
    </row>
    <row r="60" ht="15.75" customHeight="1">
      <c r="A60" s="5">
        <v>1444.0</v>
      </c>
      <c r="B60" s="10" t="s">
        <v>34</v>
      </c>
      <c r="C60" s="7" t="s">
        <v>71</v>
      </c>
      <c r="D60" s="10" t="s">
        <v>35</v>
      </c>
      <c r="E60" s="10" t="s">
        <v>18</v>
      </c>
      <c r="F60" s="7" t="s">
        <v>27</v>
      </c>
      <c r="G60" s="8">
        <v>196600.0</v>
      </c>
      <c r="H60" s="8">
        <f t="shared" ref="H60:K60" si="55">IF(NOT($A60=""),CEILING($G60*(1+L60),50),"")
</f>
        <v>275250</v>
      </c>
      <c r="I60" s="8">
        <f t="shared" si="55"/>
        <v>310650</v>
      </c>
      <c r="J60" s="8">
        <f t="shared" si="55"/>
        <v>324400</v>
      </c>
      <c r="K60" s="8">
        <f t="shared" si="55"/>
        <v>349950</v>
      </c>
      <c r="L60" s="9">
        <v>0.4</v>
      </c>
      <c r="M60" s="9">
        <v>0.58</v>
      </c>
      <c r="N60" s="9">
        <v>0.65</v>
      </c>
      <c r="O60" s="9">
        <v>0.78</v>
      </c>
    </row>
    <row r="61" ht="15.75" customHeight="1">
      <c r="A61" s="5">
        <v>1447.0</v>
      </c>
      <c r="B61" s="10" t="s">
        <v>34</v>
      </c>
      <c r="C61" s="7" t="s">
        <v>70</v>
      </c>
      <c r="D61" s="10" t="s">
        <v>36</v>
      </c>
      <c r="E61" s="10" t="s">
        <v>18</v>
      </c>
      <c r="F61" s="7" t="s">
        <v>22</v>
      </c>
      <c r="G61" s="8">
        <v>141500.0</v>
      </c>
      <c r="H61" s="8">
        <f t="shared" ref="H61:K61" si="56">IF(NOT($A61=""),CEILING($G61*(1+L61),50),"")
</f>
        <v>198100</v>
      </c>
      <c r="I61" s="8">
        <f t="shared" si="56"/>
        <v>223600</v>
      </c>
      <c r="J61" s="8">
        <f t="shared" si="56"/>
        <v>233500</v>
      </c>
      <c r="K61" s="8">
        <f t="shared" si="56"/>
        <v>251900</v>
      </c>
      <c r="L61" s="9">
        <v>0.4</v>
      </c>
      <c r="M61" s="9">
        <v>0.58</v>
      </c>
      <c r="N61" s="9">
        <v>0.65</v>
      </c>
      <c r="O61" s="9">
        <v>0.78</v>
      </c>
    </row>
    <row r="62" ht="15.75" customHeight="1">
      <c r="A62" s="5">
        <v>1450.0</v>
      </c>
      <c r="B62" s="10" t="s">
        <v>34</v>
      </c>
      <c r="C62" s="7" t="s">
        <v>70</v>
      </c>
      <c r="D62" s="10" t="s">
        <v>37</v>
      </c>
      <c r="E62" s="10" t="s">
        <v>18</v>
      </c>
      <c r="F62" s="7" t="s">
        <v>22</v>
      </c>
      <c r="G62" s="8">
        <v>155800.0</v>
      </c>
      <c r="H62" s="8">
        <f t="shared" ref="H62:K62" si="57">IF(NOT($A62=""),CEILING($G62*(1+L62),50),"")
</f>
        <v>218150</v>
      </c>
      <c r="I62" s="8">
        <f t="shared" si="57"/>
        <v>246200</v>
      </c>
      <c r="J62" s="8">
        <f t="shared" si="57"/>
        <v>257100</v>
      </c>
      <c r="K62" s="8">
        <f t="shared" si="57"/>
        <v>277350</v>
      </c>
      <c r="L62" s="9">
        <v>0.4</v>
      </c>
      <c r="M62" s="9">
        <v>0.58</v>
      </c>
      <c r="N62" s="9">
        <v>0.65</v>
      </c>
      <c r="O62" s="9">
        <v>0.78</v>
      </c>
    </row>
    <row r="63" ht="15.75" customHeight="1">
      <c r="A63" s="5">
        <v>1453.0</v>
      </c>
      <c r="B63" s="10" t="s">
        <v>34</v>
      </c>
      <c r="C63" s="7" t="s">
        <v>85</v>
      </c>
      <c r="D63" s="10" t="s">
        <v>39</v>
      </c>
      <c r="E63" s="10" t="s">
        <v>18</v>
      </c>
      <c r="F63" s="7" t="s">
        <v>40</v>
      </c>
      <c r="G63" s="8">
        <v>176600.0</v>
      </c>
      <c r="H63" s="8">
        <f t="shared" ref="H63:K63" si="58">IF(NOT($A63=""),CEILING($G63*(1+L63),50),"")
</f>
        <v>247250</v>
      </c>
      <c r="I63" s="8">
        <f t="shared" si="58"/>
        <v>279050</v>
      </c>
      <c r="J63" s="8">
        <f t="shared" si="58"/>
        <v>291400</v>
      </c>
      <c r="K63" s="8">
        <f t="shared" si="58"/>
        <v>314350</v>
      </c>
      <c r="L63" s="9">
        <v>0.4</v>
      </c>
      <c r="M63" s="9">
        <v>0.58</v>
      </c>
      <c r="N63" s="9">
        <v>0.65</v>
      </c>
      <c r="O63" s="9">
        <v>0.78</v>
      </c>
    </row>
    <row r="64" ht="15.75" customHeight="1">
      <c r="A64" s="5">
        <v>1454.0</v>
      </c>
      <c r="B64" s="10" t="s">
        <v>34</v>
      </c>
      <c r="C64" s="7" t="s">
        <v>86</v>
      </c>
      <c r="D64" s="10" t="s">
        <v>39</v>
      </c>
      <c r="E64" s="10" t="s">
        <v>18</v>
      </c>
      <c r="F64" s="7" t="s">
        <v>40</v>
      </c>
      <c r="G64" s="8">
        <v>189000.0</v>
      </c>
      <c r="H64" s="8">
        <f t="shared" ref="H64:K64" si="59">IF(NOT($A64=""),CEILING($G64*(1+L64),50),"")
</f>
        <v>264600</v>
      </c>
      <c r="I64" s="8">
        <f t="shared" si="59"/>
        <v>298650</v>
      </c>
      <c r="J64" s="8">
        <f t="shared" si="59"/>
        <v>311850</v>
      </c>
      <c r="K64" s="8">
        <f t="shared" si="59"/>
        <v>336450</v>
      </c>
      <c r="L64" s="9">
        <v>0.4</v>
      </c>
      <c r="M64" s="9">
        <v>0.58</v>
      </c>
      <c r="N64" s="9">
        <v>0.65</v>
      </c>
      <c r="O64" s="9">
        <v>0.78</v>
      </c>
    </row>
    <row r="65" ht="15.75" customHeight="1">
      <c r="A65" s="5">
        <v>1459.0</v>
      </c>
      <c r="B65" s="10" t="s">
        <v>34</v>
      </c>
      <c r="C65" s="7" t="s">
        <v>87</v>
      </c>
      <c r="D65" s="10" t="s">
        <v>44</v>
      </c>
      <c r="E65" s="10" t="s">
        <v>18</v>
      </c>
      <c r="F65" s="7" t="s">
        <v>22</v>
      </c>
      <c r="G65" s="8">
        <v>122600.0</v>
      </c>
      <c r="H65" s="8">
        <f t="shared" ref="H65:K65" si="60">IF(NOT($A65=""),CEILING($G65*(1+L65),50),"")
</f>
        <v>171650</v>
      </c>
      <c r="I65" s="8">
        <f t="shared" si="60"/>
        <v>193750</v>
      </c>
      <c r="J65" s="8">
        <f t="shared" si="60"/>
        <v>202300</v>
      </c>
      <c r="K65" s="8">
        <f t="shared" si="60"/>
        <v>218250</v>
      </c>
      <c r="L65" s="9">
        <v>0.4</v>
      </c>
      <c r="M65" s="9">
        <v>0.58</v>
      </c>
      <c r="N65" s="9">
        <v>0.65</v>
      </c>
      <c r="O65" s="9">
        <v>0.78</v>
      </c>
    </row>
    <row r="66" ht="15.75" customHeight="1">
      <c r="A66" s="5">
        <v>1462.0</v>
      </c>
      <c r="B66" s="10" t="s">
        <v>34</v>
      </c>
      <c r="C66" s="7" t="s">
        <v>75</v>
      </c>
      <c r="D66" s="10" t="s">
        <v>46</v>
      </c>
      <c r="E66" s="10" t="s">
        <v>18</v>
      </c>
      <c r="F66" s="7" t="s">
        <v>47</v>
      </c>
      <c r="G66" s="8">
        <v>213800.0</v>
      </c>
      <c r="H66" s="8">
        <f t="shared" ref="H66:K66" si="61">IF(NOT($A66=""),CEILING($G66*(1+L66),50),"")
</f>
        <v>299350</v>
      </c>
      <c r="I66" s="8">
        <f t="shared" si="61"/>
        <v>337850</v>
      </c>
      <c r="J66" s="8">
        <f t="shared" si="61"/>
        <v>352800</v>
      </c>
      <c r="K66" s="8">
        <f t="shared" si="61"/>
        <v>380600</v>
      </c>
      <c r="L66" s="9">
        <v>0.4</v>
      </c>
      <c r="M66" s="9">
        <v>0.58</v>
      </c>
      <c r="N66" s="9">
        <v>0.65</v>
      </c>
      <c r="O66" s="9">
        <v>0.78</v>
      </c>
    </row>
    <row r="67" ht="15.75" customHeight="1">
      <c r="A67" s="5">
        <v>1465.0</v>
      </c>
      <c r="B67" s="10" t="s">
        <v>34</v>
      </c>
      <c r="C67" s="7" t="s">
        <v>88</v>
      </c>
      <c r="D67" s="10" t="s">
        <v>48</v>
      </c>
      <c r="E67" s="10" t="s">
        <v>18</v>
      </c>
      <c r="F67" s="7" t="s">
        <v>30</v>
      </c>
      <c r="G67" s="8">
        <v>275500.0</v>
      </c>
      <c r="H67" s="8">
        <f t="shared" ref="H67:K67" si="62">IF(NOT($A67=""),CEILING($G67*(1+L67),50),"")
</f>
        <v>385700</v>
      </c>
      <c r="I67" s="8">
        <f t="shared" si="62"/>
        <v>435300</v>
      </c>
      <c r="J67" s="8">
        <f t="shared" si="62"/>
        <v>454600</v>
      </c>
      <c r="K67" s="8">
        <f t="shared" si="62"/>
        <v>490400</v>
      </c>
      <c r="L67" s="9">
        <v>0.4</v>
      </c>
      <c r="M67" s="9">
        <v>0.58</v>
      </c>
      <c r="N67" s="9">
        <v>0.65</v>
      </c>
      <c r="O67" s="9">
        <v>0.78</v>
      </c>
    </row>
    <row r="68" ht="15.75" customHeight="1">
      <c r="A68" s="5">
        <v>1466.0</v>
      </c>
      <c r="B68" s="10" t="s">
        <v>34</v>
      </c>
      <c r="C68" s="7" t="s">
        <v>72</v>
      </c>
      <c r="D68" s="10" t="s">
        <v>48</v>
      </c>
      <c r="E68" s="10" t="s">
        <v>18</v>
      </c>
      <c r="F68" s="7" t="s">
        <v>30</v>
      </c>
      <c r="G68" s="8">
        <v>294500.0</v>
      </c>
      <c r="H68" s="8">
        <f t="shared" ref="H68:K68" si="63">IF(NOT($A68=""),CEILING($G68*(1+L68),50),"")
</f>
        <v>412300</v>
      </c>
      <c r="I68" s="8">
        <f t="shared" si="63"/>
        <v>465350</v>
      </c>
      <c r="J68" s="8">
        <f t="shared" si="63"/>
        <v>485950</v>
      </c>
      <c r="K68" s="8">
        <f t="shared" si="63"/>
        <v>524250</v>
      </c>
      <c r="L68" s="9">
        <v>0.4</v>
      </c>
      <c r="M68" s="9">
        <v>0.58</v>
      </c>
      <c r="N68" s="9">
        <v>0.65</v>
      </c>
      <c r="O68" s="9">
        <v>0.78</v>
      </c>
    </row>
    <row r="69" ht="15.75" customHeight="1">
      <c r="A69" s="5">
        <v>1470.0</v>
      </c>
      <c r="B69" s="10" t="s">
        <v>34</v>
      </c>
      <c r="C69" s="7" t="s">
        <v>85</v>
      </c>
      <c r="D69" s="10" t="s">
        <v>49</v>
      </c>
      <c r="E69" s="10" t="s">
        <v>18</v>
      </c>
      <c r="F69" s="7" t="s">
        <v>40</v>
      </c>
      <c r="G69" s="8">
        <v>201500.0</v>
      </c>
      <c r="H69" s="8">
        <f t="shared" ref="H69:K69" si="64">IF(NOT($A69=""),CEILING($G69*(1+L69),50),"")
</f>
        <v>282100</v>
      </c>
      <c r="I69" s="8">
        <f t="shared" si="64"/>
        <v>318400</v>
      </c>
      <c r="J69" s="8">
        <f t="shared" si="64"/>
        <v>332500</v>
      </c>
      <c r="K69" s="8">
        <f t="shared" si="64"/>
        <v>358700</v>
      </c>
      <c r="L69" s="9">
        <v>0.4</v>
      </c>
      <c r="M69" s="9">
        <v>0.58</v>
      </c>
      <c r="N69" s="9">
        <v>0.65</v>
      </c>
      <c r="O69" s="9">
        <v>0.78</v>
      </c>
    </row>
    <row r="70" ht="15.75" customHeight="1">
      <c r="A70" s="5">
        <v>1471.0</v>
      </c>
      <c r="B70" s="10" t="s">
        <v>34</v>
      </c>
      <c r="C70" s="7" t="s">
        <v>86</v>
      </c>
      <c r="D70" s="10" t="s">
        <v>49</v>
      </c>
      <c r="E70" s="10" t="s">
        <v>18</v>
      </c>
      <c r="F70" s="7" t="s">
        <v>40</v>
      </c>
      <c r="G70" s="8">
        <v>215800.0</v>
      </c>
      <c r="H70" s="8">
        <f t="shared" ref="H70:K70" si="65">IF(NOT($A70=""),CEILING($G70*(1+L70),50),"")
</f>
        <v>302150</v>
      </c>
      <c r="I70" s="8">
        <f t="shared" si="65"/>
        <v>341000</v>
      </c>
      <c r="J70" s="8">
        <f t="shared" si="65"/>
        <v>356100</v>
      </c>
      <c r="K70" s="8">
        <f t="shared" si="65"/>
        <v>384150</v>
      </c>
      <c r="L70" s="9">
        <v>0.4</v>
      </c>
      <c r="M70" s="9">
        <v>0.58</v>
      </c>
      <c r="N70" s="9">
        <v>0.65</v>
      </c>
      <c r="O70" s="9">
        <v>0.78</v>
      </c>
    </row>
    <row r="71" ht="15.75" customHeight="1">
      <c r="A71" s="5">
        <v>1472.0</v>
      </c>
      <c r="B71" s="10" t="s">
        <v>34</v>
      </c>
      <c r="C71" s="7" t="s">
        <v>79</v>
      </c>
      <c r="D71" s="10" t="s">
        <v>89</v>
      </c>
      <c r="E71" s="10" t="s">
        <v>18</v>
      </c>
      <c r="F71" s="7" t="s">
        <v>82</v>
      </c>
      <c r="G71" s="8">
        <v>347100.0</v>
      </c>
      <c r="H71" s="8">
        <f t="shared" ref="H71:K71" si="66">IF(NOT($A71=""),CEILING($G71*(1+L71),50),"")
</f>
        <v>485950</v>
      </c>
      <c r="I71" s="8">
        <f t="shared" si="66"/>
        <v>548450</v>
      </c>
      <c r="J71" s="8">
        <f t="shared" si="66"/>
        <v>572750</v>
      </c>
      <c r="K71" s="8">
        <f t="shared" si="66"/>
        <v>617850</v>
      </c>
      <c r="L71" s="9">
        <v>0.4</v>
      </c>
      <c r="M71" s="9">
        <v>0.58</v>
      </c>
      <c r="N71" s="9">
        <v>0.65</v>
      </c>
      <c r="O71" s="9">
        <v>0.78</v>
      </c>
    </row>
    <row r="72" ht="15.75" customHeight="1">
      <c r="A72" s="5">
        <v>1474.0</v>
      </c>
      <c r="B72" s="10" t="s">
        <v>34</v>
      </c>
      <c r="C72" s="7" t="s">
        <v>72</v>
      </c>
      <c r="D72" s="10" t="s">
        <v>90</v>
      </c>
      <c r="E72" s="10" t="s">
        <v>18</v>
      </c>
      <c r="F72" s="7" t="s">
        <v>30</v>
      </c>
      <c r="G72" s="8">
        <v>258400.0</v>
      </c>
      <c r="H72" s="8">
        <f t="shared" ref="H72:K72" si="67">IF(NOT($A72=""),CEILING($G72*(1+L72),50),"")
</f>
        <v>361800</v>
      </c>
      <c r="I72" s="8">
        <f t="shared" si="67"/>
        <v>408300</v>
      </c>
      <c r="J72" s="8">
        <f t="shared" si="67"/>
        <v>426400</v>
      </c>
      <c r="K72" s="8">
        <f t="shared" si="67"/>
        <v>460000</v>
      </c>
      <c r="L72" s="9">
        <v>0.4</v>
      </c>
      <c r="M72" s="9">
        <v>0.58</v>
      </c>
      <c r="N72" s="9">
        <v>0.65</v>
      </c>
      <c r="O72" s="9">
        <v>0.78</v>
      </c>
    </row>
    <row r="73" ht="15.75" customHeight="1">
      <c r="A73" s="5">
        <v>1500.0</v>
      </c>
      <c r="B73" s="10" t="s">
        <v>52</v>
      </c>
      <c r="C73" s="7" t="s">
        <v>85</v>
      </c>
      <c r="D73" s="10" t="s">
        <v>53</v>
      </c>
      <c r="E73" s="10" t="s">
        <v>18</v>
      </c>
      <c r="F73" s="7" t="s">
        <v>40</v>
      </c>
      <c r="G73" s="8">
        <v>185600.0</v>
      </c>
      <c r="H73" s="8">
        <f t="shared" ref="H73:K73" si="68">IF(NOT($A73=""),CEILING($G73*(1+L73),50),"")
</f>
        <v>259850</v>
      </c>
      <c r="I73" s="8">
        <f t="shared" si="68"/>
        <v>293250</v>
      </c>
      <c r="J73" s="8">
        <f t="shared" si="68"/>
        <v>306250</v>
      </c>
      <c r="K73" s="8">
        <f t="shared" si="68"/>
        <v>330400</v>
      </c>
      <c r="L73" s="9">
        <v>0.4</v>
      </c>
      <c r="M73" s="9">
        <v>0.58</v>
      </c>
      <c r="N73" s="9">
        <v>0.65</v>
      </c>
      <c r="O73" s="9">
        <v>0.78</v>
      </c>
    </row>
    <row r="74" ht="15.75" customHeight="1">
      <c r="A74" s="5">
        <v>1501.0</v>
      </c>
      <c r="B74" s="10" t="s">
        <v>52</v>
      </c>
      <c r="C74" s="7" t="s">
        <v>86</v>
      </c>
      <c r="D74" s="10" t="s">
        <v>53</v>
      </c>
      <c r="E74" s="10" t="s">
        <v>18</v>
      </c>
      <c r="F74" s="7" t="s">
        <v>40</v>
      </c>
      <c r="G74" s="8">
        <v>198900.0</v>
      </c>
      <c r="H74" s="8">
        <f t="shared" ref="H74:K74" si="69">IF(NOT($A74=""),CEILING($G74*(1+L74),50),"")
</f>
        <v>278500</v>
      </c>
      <c r="I74" s="8">
        <f t="shared" si="69"/>
        <v>314300</v>
      </c>
      <c r="J74" s="8">
        <f t="shared" si="69"/>
        <v>328200</v>
      </c>
      <c r="K74" s="8">
        <f t="shared" si="69"/>
        <v>354050</v>
      </c>
      <c r="L74" s="9">
        <v>0.4</v>
      </c>
      <c r="M74" s="9">
        <v>0.58</v>
      </c>
      <c r="N74" s="9">
        <v>0.65</v>
      </c>
      <c r="O74" s="9">
        <v>0.78</v>
      </c>
    </row>
    <row r="75" ht="15.75" customHeight="1">
      <c r="A75" s="5">
        <v>1504.0</v>
      </c>
      <c r="B75" s="10" t="s">
        <v>52</v>
      </c>
      <c r="C75" s="7" t="s">
        <v>69</v>
      </c>
      <c r="D75" s="10" t="s">
        <v>54</v>
      </c>
      <c r="E75" s="10" t="s">
        <v>18</v>
      </c>
      <c r="F75" s="7" t="s">
        <v>22</v>
      </c>
      <c r="G75" s="8">
        <v>120400.0</v>
      </c>
      <c r="H75" s="8">
        <f t="shared" ref="H75:K75" si="70">IF(NOT($A75=""),CEILING($G75*(1+L75),50),"")
</f>
        <v>168600</v>
      </c>
      <c r="I75" s="8">
        <f t="shared" si="70"/>
        <v>190250</v>
      </c>
      <c r="J75" s="8">
        <f t="shared" si="70"/>
        <v>198700</v>
      </c>
      <c r="K75" s="8">
        <f t="shared" si="70"/>
        <v>214350</v>
      </c>
      <c r="L75" s="9">
        <v>0.4</v>
      </c>
      <c r="M75" s="9">
        <v>0.58</v>
      </c>
      <c r="N75" s="9">
        <v>0.65</v>
      </c>
      <c r="O75" s="9">
        <v>0.78</v>
      </c>
    </row>
    <row r="76" ht="15.75" customHeight="1">
      <c r="A76" s="5">
        <v>1505.0</v>
      </c>
      <c r="B76" s="10" t="s">
        <v>52</v>
      </c>
      <c r="C76" s="7" t="s">
        <v>70</v>
      </c>
      <c r="D76" s="10" t="s">
        <v>54</v>
      </c>
      <c r="E76" s="10" t="s">
        <v>18</v>
      </c>
      <c r="F76" s="7" t="s">
        <v>22</v>
      </c>
      <c r="G76" s="8">
        <v>128900.0</v>
      </c>
      <c r="H76" s="8">
        <f t="shared" ref="H76:K76" si="71">IF(NOT($A76=""),CEILING($G76*(1+L76),50),"")
</f>
        <v>180500</v>
      </c>
      <c r="I76" s="8">
        <f t="shared" si="71"/>
        <v>203700</v>
      </c>
      <c r="J76" s="8">
        <f t="shared" si="71"/>
        <v>212700</v>
      </c>
      <c r="K76" s="8">
        <f t="shared" si="71"/>
        <v>229450</v>
      </c>
      <c r="L76" s="9">
        <v>0.4</v>
      </c>
      <c r="M76" s="9">
        <v>0.58</v>
      </c>
      <c r="N76" s="9">
        <v>0.65</v>
      </c>
      <c r="O76" s="9">
        <v>0.78</v>
      </c>
    </row>
    <row r="77" ht="15.75" customHeight="1">
      <c r="A77" s="5">
        <v>1511.0</v>
      </c>
      <c r="B77" s="10" t="s">
        <v>52</v>
      </c>
      <c r="C77" s="7" t="s">
        <v>85</v>
      </c>
      <c r="D77" s="10" t="s">
        <v>68</v>
      </c>
      <c r="E77" s="10" t="s">
        <v>18</v>
      </c>
      <c r="F77" s="7" t="s">
        <v>40</v>
      </c>
      <c r="G77" s="8">
        <v>219800.0</v>
      </c>
      <c r="H77" s="8">
        <f t="shared" ref="H77:K77" si="72">IF(NOT($A77=""),CEILING($G77*(1+L77),50),"")
</f>
        <v>307750</v>
      </c>
      <c r="I77" s="8">
        <f t="shared" si="72"/>
        <v>347300</v>
      </c>
      <c r="J77" s="8">
        <f t="shared" si="72"/>
        <v>362700</v>
      </c>
      <c r="K77" s="8">
        <f t="shared" si="72"/>
        <v>391250</v>
      </c>
      <c r="L77" s="9">
        <v>0.4</v>
      </c>
      <c r="M77" s="9">
        <v>0.58</v>
      </c>
      <c r="N77" s="9">
        <v>0.65</v>
      </c>
      <c r="O77" s="9">
        <v>0.78</v>
      </c>
    </row>
    <row r="78" ht="15.75" customHeight="1">
      <c r="A78" s="5">
        <v>1512.0</v>
      </c>
      <c r="B78" s="10" t="s">
        <v>52</v>
      </c>
      <c r="C78" s="7" t="s">
        <v>86</v>
      </c>
      <c r="D78" s="10" t="s">
        <v>68</v>
      </c>
      <c r="E78" s="10" t="s">
        <v>18</v>
      </c>
      <c r="F78" s="7" t="s">
        <v>40</v>
      </c>
      <c r="G78" s="8">
        <v>236000.0</v>
      </c>
      <c r="H78" s="8">
        <f t="shared" ref="H78:K78" si="73">IF(NOT($A78=""),CEILING($G78*(1+L78),50),"")
</f>
        <v>330400</v>
      </c>
      <c r="I78" s="8">
        <f t="shared" si="73"/>
        <v>372900</v>
      </c>
      <c r="J78" s="8">
        <f t="shared" si="73"/>
        <v>389400</v>
      </c>
      <c r="K78" s="8">
        <f t="shared" si="73"/>
        <v>420100</v>
      </c>
      <c r="L78" s="9">
        <v>0.4</v>
      </c>
      <c r="M78" s="9">
        <v>0.58</v>
      </c>
      <c r="N78" s="9">
        <v>0.65</v>
      </c>
      <c r="O78" s="9">
        <v>0.78</v>
      </c>
    </row>
    <row r="79" ht="15.75" customHeight="1">
      <c r="A79" s="5">
        <v>1513.0</v>
      </c>
      <c r="B79" s="10" t="s">
        <v>52</v>
      </c>
      <c r="C79" s="7" t="s">
        <v>86</v>
      </c>
      <c r="D79" s="10" t="s">
        <v>91</v>
      </c>
      <c r="E79" s="10" t="s">
        <v>18</v>
      </c>
      <c r="F79" s="7" t="s">
        <v>40</v>
      </c>
      <c r="G79" s="8">
        <v>284800.0</v>
      </c>
      <c r="H79" s="8">
        <f t="shared" ref="H79:K79" si="74">IF(NOT($A79=""),CEILING($G79*(1+L79),50),"")
</f>
        <v>398750</v>
      </c>
      <c r="I79" s="8">
        <f t="shared" si="74"/>
        <v>450000</v>
      </c>
      <c r="J79" s="8">
        <f t="shared" si="74"/>
        <v>469950</v>
      </c>
      <c r="K79" s="8">
        <f t="shared" si="74"/>
        <v>506950</v>
      </c>
      <c r="L79" s="9">
        <v>0.4</v>
      </c>
      <c r="M79" s="9">
        <v>0.58</v>
      </c>
      <c r="N79" s="9">
        <v>0.65</v>
      </c>
      <c r="O79" s="9">
        <v>0.78</v>
      </c>
    </row>
    <row r="80" ht="15.75" customHeight="1">
      <c r="A80" s="5">
        <v>1514.0</v>
      </c>
      <c r="B80" s="10" t="s">
        <v>52</v>
      </c>
      <c r="C80" s="7" t="s">
        <v>72</v>
      </c>
      <c r="D80" s="10" t="s">
        <v>92</v>
      </c>
      <c r="E80" s="10" t="s">
        <v>18</v>
      </c>
      <c r="F80" s="7" t="s">
        <v>30</v>
      </c>
      <c r="G80" s="8">
        <v>305400.0</v>
      </c>
      <c r="H80" s="8">
        <f t="shared" ref="H80:K80" si="75">IF(NOT($A80=""),CEILING($G80*(1+L80),50),"")
</f>
        <v>427600</v>
      </c>
      <c r="I80" s="8">
        <f t="shared" si="75"/>
        <v>482550</v>
      </c>
      <c r="J80" s="8">
        <f t="shared" si="75"/>
        <v>503950</v>
      </c>
      <c r="K80" s="8">
        <f t="shared" si="75"/>
        <v>543650</v>
      </c>
      <c r="L80" s="9">
        <v>0.4</v>
      </c>
      <c r="M80" s="9">
        <v>0.58</v>
      </c>
      <c r="N80" s="9">
        <v>0.65</v>
      </c>
      <c r="O80" s="9">
        <v>0.78</v>
      </c>
    </row>
    <row r="81" ht="15.75" customHeight="1">
      <c r="A81" s="5">
        <v>1516.0</v>
      </c>
      <c r="B81" s="10" t="s">
        <v>52</v>
      </c>
      <c r="C81" s="7" t="s">
        <v>79</v>
      </c>
      <c r="D81" s="10" t="s">
        <v>93</v>
      </c>
      <c r="E81" s="10" t="s">
        <v>81</v>
      </c>
      <c r="F81" s="7" t="s">
        <v>82</v>
      </c>
      <c r="G81" s="8">
        <v>302000.0</v>
      </c>
      <c r="H81" s="8">
        <f t="shared" ref="H81:K81" si="76">IF(NOT($A81=""),CEILING($G81*(1+L81),50),"")
</f>
        <v>422800</v>
      </c>
      <c r="I81" s="8">
        <f t="shared" si="76"/>
        <v>477200</v>
      </c>
      <c r="J81" s="8">
        <f t="shared" si="76"/>
        <v>498300</v>
      </c>
      <c r="K81" s="8">
        <f t="shared" si="76"/>
        <v>537600</v>
      </c>
      <c r="L81" s="9">
        <v>0.4</v>
      </c>
      <c r="M81" s="9">
        <v>0.58</v>
      </c>
      <c r="N81" s="9">
        <v>0.65</v>
      </c>
      <c r="O81" s="9">
        <v>0.78</v>
      </c>
    </row>
    <row r="82" ht="15.75" customHeight="1">
      <c r="A82" s="5">
        <v>1517.0</v>
      </c>
      <c r="B82" s="10" t="s">
        <v>52</v>
      </c>
      <c r="C82" s="7" t="s">
        <v>73</v>
      </c>
      <c r="D82" s="10" t="s">
        <v>94</v>
      </c>
      <c r="E82" s="10" t="s">
        <v>18</v>
      </c>
      <c r="F82" s="7" t="s">
        <v>27</v>
      </c>
      <c r="G82" s="8">
        <v>319700.0</v>
      </c>
      <c r="H82" s="8">
        <f t="shared" ref="H82:K82" si="77">IF(NOT($A82=""),CEILING($G82*(1+L82),50),"")
</f>
        <v>447600</v>
      </c>
      <c r="I82" s="8">
        <f t="shared" si="77"/>
        <v>505150</v>
      </c>
      <c r="J82" s="8">
        <f t="shared" si="77"/>
        <v>527550</v>
      </c>
      <c r="K82" s="8">
        <f t="shared" si="77"/>
        <v>569100</v>
      </c>
      <c r="L82" s="9">
        <v>0.4</v>
      </c>
      <c r="M82" s="9">
        <v>0.58</v>
      </c>
      <c r="N82" s="9">
        <v>0.65</v>
      </c>
      <c r="O82" s="9">
        <v>0.78</v>
      </c>
    </row>
    <row r="83" ht="15.75" customHeight="1">
      <c r="A83" s="5">
        <v>1518.0</v>
      </c>
      <c r="B83" s="10" t="s">
        <v>52</v>
      </c>
      <c r="C83" s="7" t="s">
        <v>86</v>
      </c>
      <c r="D83" s="10" t="s">
        <v>95</v>
      </c>
      <c r="E83" s="10" t="s">
        <v>81</v>
      </c>
      <c r="F83" s="7" t="s">
        <v>40</v>
      </c>
      <c r="G83" s="8">
        <v>242300.0</v>
      </c>
      <c r="H83" s="8">
        <f t="shared" ref="H83:K83" si="78">IF(NOT($A83=""),CEILING($G83*(1+L83),50),"")
</f>
        <v>339250</v>
      </c>
      <c r="I83" s="8">
        <f t="shared" si="78"/>
        <v>382850</v>
      </c>
      <c r="J83" s="8">
        <f t="shared" si="78"/>
        <v>399800</v>
      </c>
      <c r="K83" s="8">
        <f t="shared" si="78"/>
        <v>431300</v>
      </c>
      <c r="L83" s="9">
        <v>0.4</v>
      </c>
      <c r="M83" s="9">
        <v>0.58</v>
      </c>
      <c r="N83" s="9">
        <v>0.65</v>
      </c>
      <c r="O83" s="9">
        <v>0.78</v>
      </c>
    </row>
    <row r="84" ht="15.75" customHeight="1">
      <c r="A84" s="5">
        <v>1519.0</v>
      </c>
      <c r="B84" s="10" t="s">
        <v>52</v>
      </c>
      <c r="C84" s="7" t="s">
        <v>73</v>
      </c>
      <c r="D84" s="10" t="s">
        <v>96</v>
      </c>
      <c r="E84" s="10" t="s">
        <v>81</v>
      </c>
      <c r="F84" s="7" t="s">
        <v>27</v>
      </c>
      <c r="G84" s="8">
        <v>195300.0</v>
      </c>
      <c r="H84" s="8">
        <f t="shared" ref="H84:K84" si="79">IF(NOT($A84=""),CEILING($G84*(1+L84),50),"")
</f>
        <v>273450</v>
      </c>
      <c r="I84" s="8">
        <f t="shared" si="79"/>
        <v>308600</v>
      </c>
      <c r="J84" s="8">
        <f t="shared" si="79"/>
        <v>322250</v>
      </c>
      <c r="K84" s="8">
        <f t="shared" si="79"/>
        <v>347650</v>
      </c>
      <c r="L84" s="9">
        <v>0.4</v>
      </c>
      <c r="M84" s="9">
        <v>0.58</v>
      </c>
      <c r="N84" s="9">
        <v>0.65</v>
      </c>
      <c r="O84" s="9">
        <v>0.78</v>
      </c>
    </row>
    <row r="85" ht="15.75" customHeight="1">
      <c r="A85" s="5"/>
      <c r="B85" s="10"/>
      <c r="C85" s="7"/>
      <c r="D85" s="10"/>
      <c r="E85" s="10"/>
      <c r="F85" s="10"/>
      <c r="G85" s="8"/>
      <c r="H85" s="8"/>
      <c r="I85" s="8"/>
      <c r="J85" s="8"/>
      <c r="K85" s="8"/>
      <c r="L85" s="9"/>
      <c r="M85" s="9"/>
      <c r="N85" s="9"/>
      <c r="O85" s="9"/>
    </row>
    <row r="86" ht="15.75" customHeight="1">
      <c r="A86" s="5"/>
      <c r="B86" s="10"/>
      <c r="C86" s="7"/>
      <c r="D86" s="10"/>
      <c r="E86" s="10"/>
      <c r="F86" s="10"/>
      <c r="G86" s="8"/>
      <c r="H86" s="8"/>
      <c r="I86" s="8"/>
      <c r="J86" s="8"/>
      <c r="K86" s="8"/>
      <c r="L86" s="9"/>
      <c r="M86" s="9"/>
      <c r="N86" s="9"/>
      <c r="O86" s="9"/>
    </row>
    <row r="87" ht="15.75" customHeight="1">
      <c r="A87" s="5">
        <v>1623.0</v>
      </c>
      <c r="B87" s="10" t="s">
        <v>15</v>
      </c>
      <c r="C87" s="7" t="s">
        <v>97</v>
      </c>
      <c r="D87" s="10" t="s">
        <v>77</v>
      </c>
      <c r="E87" s="10" t="s">
        <v>18</v>
      </c>
      <c r="F87" s="10" t="s">
        <v>78</v>
      </c>
      <c r="G87" s="8">
        <v>544600.0</v>
      </c>
      <c r="H87" s="8">
        <f t="shared" ref="H87:K87" si="80">IF(NOT($A87=""),CEILING($G87*(1+L87),50),"")
</f>
        <v>762450</v>
      </c>
      <c r="I87" s="8">
        <f t="shared" si="80"/>
        <v>860500</v>
      </c>
      <c r="J87" s="8">
        <f t="shared" si="80"/>
        <v>898600</v>
      </c>
      <c r="K87" s="8">
        <f t="shared" si="80"/>
        <v>969400</v>
      </c>
      <c r="L87" s="9">
        <v>0.4</v>
      </c>
      <c r="M87" s="9">
        <v>0.58</v>
      </c>
      <c r="N87" s="9">
        <v>0.65</v>
      </c>
      <c r="O87" s="9">
        <v>0.78</v>
      </c>
    </row>
    <row r="88" ht="15.75" customHeight="1">
      <c r="A88" s="5">
        <v>1625.0</v>
      </c>
      <c r="B88" s="10" t="s">
        <v>15</v>
      </c>
      <c r="C88" s="7" t="s">
        <v>97</v>
      </c>
      <c r="D88" s="10" t="s">
        <v>80</v>
      </c>
      <c r="E88" s="10" t="s">
        <v>81</v>
      </c>
      <c r="F88" s="10" t="s">
        <v>78</v>
      </c>
      <c r="G88" s="8">
        <v>450600.0</v>
      </c>
      <c r="H88" s="8">
        <f t="shared" ref="H88:K88" si="81">IF(NOT($A88=""),CEILING($G88*(1+L88),50),"")
</f>
        <v>630850</v>
      </c>
      <c r="I88" s="8">
        <f t="shared" si="81"/>
        <v>711950</v>
      </c>
      <c r="J88" s="8">
        <f t="shared" si="81"/>
        <v>743500</v>
      </c>
      <c r="K88" s="8">
        <f t="shared" si="81"/>
        <v>802100</v>
      </c>
      <c r="L88" s="9">
        <v>0.4</v>
      </c>
      <c r="M88" s="9">
        <v>0.58</v>
      </c>
      <c r="N88" s="9">
        <v>0.65</v>
      </c>
      <c r="O88" s="9">
        <v>0.78</v>
      </c>
    </row>
    <row r="89" ht="15.75" customHeight="1">
      <c r="A89" s="5">
        <v>1714.0</v>
      </c>
      <c r="B89" s="10" t="s">
        <v>15</v>
      </c>
      <c r="C89" s="7" t="s">
        <v>98</v>
      </c>
      <c r="D89" s="10" t="s">
        <v>29</v>
      </c>
      <c r="E89" s="10" t="s">
        <v>18</v>
      </c>
      <c r="F89" s="10" t="s">
        <v>30</v>
      </c>
      <c r="G89" s="8">
        <v>441000.0</v>
      </c>
      <c r="H89" s="8">
        <f t="shared" ref="H89:K89" si="82">IF(NOT($A89=""),CEILING($G89*(1+L89),50),"")
</f>
        <v>617400</v>
      </c>
      <c r="I89" s="8">
        <f t="shared" si="82"/>
        <v>696800</v>
      </c>
      <c r="J89" s="8">
        <f t="shared" si="82"/>
        <v>727650</v>
      </c>
      <c r="K89" s="8">
        <f t="shared" si="82"/>
        <v>785000</v>
      </c>
      <c r="L89" s="9">
        <v>0.4</v>
      </c>
      <c r="M89" s="9">
        <v>0.58</v>
      </c>
      <c r="N89" s="9">
        <v>0.65</v>
      </c>
      <c r="O89" s="9">
        <v>0.78</v>
      </c>
    </row>
    <row r="90" ht="15.75" customHeight="1">
      <c r="A90" s="5">
        <v>1715.0</v>
      </c>
      <c r="B90" s="10" t="s">
        <v>52</v>
      </c>
      <c r="C90" s="7" t="s">
        <v>99</v>
      </c>
      <c r="D90" s="10" t="s">
        <v>92</v>
      </c>
      <c r="E90" s="10" t="s">
        <v>18</v>
      </c>
      <c r="F90" s="10" t="s">
        <v>30</v>
      </c>
      <c r="G90" s="8">
        <v>332300.0</v>
      </c>
      <c r="H90" s="8">
        <f t="shared" ref="H90:K90" si="83">IF(NOT($A90=""),CEILING($G90*(1+L90),50),"")
</f>
        <v>465250</v>
      </c>
      <c r="I90" s="8">
        <f t="shared" si="83"/>
        <v>525050</v>
      </c>
      <c r="J90" s="8">
        <f t="shared" si="83"/>
        <v>548300</v>
      </c>
      <c r="K90" s="8">
        <f t="shared" si="83"/>
        <v>591500</v>
      </c>
      <c r="L90" s="9">
        <v>0.4</v>
      </c>
      <c r="M90" s="9">
        <v>0.58</v>
      </c>
      <c r="N90" s="9">
        <v>0.65</v>
      </c>
      <c r="O90" s="9">
        <v>0.78</v>
      </c>
    </row>
    <row r="91" ht="15.75" customHeight="1">
      <c r="A91" s="5">
        <v>1724.0</v>
      </c>
      <c r="B91" s="10" t="s">
        <v>15</v>
      </c>
      <c r="C91" s="7" t="s">
        <v>100</v>
      </c>
      <c r="D91" s="10" t="s">
        <v>101</v>
      </c>
      <c r="E91" s="10" t="s">
        <v>81</v>
      </c>
      <c r="F91" s="10" t="s">
        <v>78</v>
      </c>
      <c r="G91" s="8">
        <v>681500.0</v>
      </c>
      <c r="H91" s="8">
        <f t="shared" ref="H91:K91" si="84">IF(NOT($A91=""),CEILING($G91*(1+L91),50),"")
</f>
        <v>954100</v>
      </c>
      <c r="I91" s="8">
        <f t="shared" si="84"/>
        <v>1076800</v>
      </c>
      <c r="J91" s="8">
        <f t="shared" si="84"/>
        <v>1124500</v>
      </c>
      <c r="K91" s="8">
        <f t="shared" si="84"/>
        <v>1213100</v>
      </c>
      <c r="L91" s="9">
        <v>0.4</v>
      </c>
      <c r="M91" s="9">
        <v>0.58</v>
      </c>
      <c r="N91" s="9">
        <v>0.65</v>
      </c>
      <c r="O91" s="9">
        <v>0.78</v>
      </c>
    </row>
    <row r="92" ht="15.75" customHeight="1">
      <c r="A92" s="5">
        <v>1767.0</v>
      </c>
      <c r="B92" s="10" t="s">
        <v>34</v>
      </c>
      <c r="C92" s="7" t="s">
        <v>98</v>
      </c>
      <c r="D92" s="10" t="s">
        <v>48</v>
      </c>
      <c r="E92" s="10" t="s">
        <v>18</v>
      </c>
      <c r="F92" s="10" t="s">
        <v>30</v>
      </c>
      <c r="G92" s="8">
        <v>427500.0</v>
      </c>
      <c r="H92" s="8">
        <f t="shared" ref="H92:K92" si="85">IF(NOT($A92=""),CEILING($G92*(1+L92),50),"")
</f>
        <v>598500</v>
      </c>
      <c r="I92" s="8">
        <f t="shared" si="85"/>
        <v>675450</v>
      </c>
      <c r="J92" s="8">
        <f t="shared" si="85"/>
        <v>705400</v>
      </c>
      <c r="K92" s="8">
        <f t="shared" si="85"/>
        <v>760950</v>
      </c>
      <c r="L92" s="9">
        <v>0.4</v>
      </c>
      <c r="M92" s="9">
        <v>0.58</v>
      </c>
      <c r="N92" s="9">
        <v>0.65</v>
      </c>
      <c r="O92" s="9">
        <v>0.78</v>
      </c>
    </row>
    <row r="93" ht="15.75" customHeight="1">
      <c r="A93" s="5">
        <v>1773.0</v>
      </c>
      <c r="B93" s="10" t="s">
        <v>34</v>
      </c>
      <c r="C93" s="7" t="s">
        <v>102</v>
      </c>
      <c r="D93" s="10" t="s">
        <v>89</v>
      </c>
      <c r="E93" s="10" t="s">
        <v>18</v>
      </c>
      <c r="F93" s="10" t="s">
        <v>82</v>
      </c>
      <c r="G93" s="8">
        <v>503100.0</v>
      </c>
      <c r="H93" s="8">
        <f t="shared" ref="H93:K93" si="86">IF(NOT($A93=""),CEILING($G93*(1+L93),50),"")
</f>
        <v>704350</v>
      </c>
      <c r="I93" s="8">
        <f t="shared" si="86"/>
        <v>794900</v>
      </c>
      <c r="J93" s="8">
        <f t="shared" si="86"/>
        <v>830150</v>
      </c>
      <c r="K93" s="8">
        <f t="shared" si="86"/>
        <v>895550</v>
      </c>
      <c r="L93" s="9">
        <v>0.4</v>
      </c>
      <c r="M93" s="9">
        <v>0.58</v>
      </c>
      <c r="N93" s="9">
        <v>0.65</v>
      </c>
      <c r="O93" s="9">
        <v>0.78</v>
      </c>
    </row>
    <row r="94" ht="15.75" customHeight="1">
      <c r="A94" s="5">
        <v>1775.0</v>
      </c>
      <c r="B94" s="10" t="s">
        <v>34</v>
      </c>
      <c r="C94" s="7" t="s">
        <v>98</v>
      </c>
      <c r="D94" s="10" t="s">
        <v>90</v>
      </c>
      <c r="E94" s="10" t="s">
        <v>18</v>
      </c>
      <c r="F94" s="10" t="s">
        <v>30</v>
      </c>
      <c r="G94" s="8">
        <v>375100.0</v>
      </c>
      <c r="H94" s="8">
        <f t="shared" ref="H94:K94" si="87">IF(NOT($A94=""),CEILING($G94*(1+L94),50),"")
</f>
        <v>525150</v>
      </c>
      <c r="I94" s="8">
        <f t="shared" si="87"/>
        <v>592700</v>
      </c>
      <c r="J94" s="8">
        <f t="shared" si="87"/>
        <v>618950</v>
      </c>
      <c r="K94" s="8">
        <f t="shared" si="87"/>
        <v>667700</v>
      </c>
      <c r="L94" s="9">
        <v>0.4</v>
      </c>
      <c r="M94" s="9">
        <v>0.58</v>
      </c>
      <c r="N94" s="9">
        <v>0.65</v>
      </c>
      <c r="O94" s="9">
        <v>0.78</v>
      </c>
    </row>
    <row r="95" ht="15.75" customHeight="1">
      <c r="A95" s="5"/>
      <c r="B95" s="10"/>
      <c r="C95" s="7"/>
      <c r="D95" s="10"/>
      <c r="E95" s="10"/>
      <c r="F95" s="10"/>
      <c r="G95" s="8"/>
      <c r="H95" s="8"/>
      <c r="I95" s="8"/>
      <c r="J95" s="8"/>
      <c r="K95" s="8"/>
      <c r="L95" s="9"/>
      <c r="M95" s="9"/>
      <c r="N95" s="9"/>
      <c r="O95" s="9"/>
    </row>
    <row r="96" ht="15.75" customHeight="1">
      <c r="A96" s="5"/>
      <c r="B96" s="10"/>
      <c r="C96" s="7"/>
      <c r="D96" s="10"/>
      <c r="E96" s="10"/>
      <c r="F96" s="10"/>
      <c r="G96" s="8"/>
      <c r="H96" s="8"/>
      <c r="I96" s="8"/>
      <c r="J96" s="8"/>
      <c r="K96" s="8"/>
      <c r="L96" s="9"/>
      <c r="M96" s="9"/>
      <c r="N96" s="9"/>
      <c r="O96" s="9"/>
    </row>
    <row r="97" ht="15.75" customHeight="1">
      <c r="A97" s="5">
        <v>2028.0</v>
      </c>
      <c r="B97" s="10" t="s">
        <v>15</v>
      </c>
      <c r="C97" s="7" t="s">
        <v>103</v>
      </c>
      <c r="D97" s="10" t="s">
        <v>104</v>
      </c>
      <c r="E97" s="10"/>
      <c r="F97" s="10"/>
      <c r="G97" s="8">
        <v>84600.0</v>
      </c>
      <c r="H97" s="8">
        <f t="shared" ref="H97:K97" si="88">IF(NOT($A97=""),CEILING($G97*(1+L97),50),"")
</f>
        <v>118450</v>
      </c>
      <c r="I97" s="8">
        <f t="shared" si="88"/>
        <v>133700</v>
      </c>
      <c r="J97" s="8">
        <f t="shared" si="88"/>
        <v>139600</v>
      </c>
      <c r="K97" s="8">
        <f t="shared" si="88"/>
        <v>150600</v>
      </c>
      <c r="L97" s="9">
        <v>0.4</v>
      </c>
      <c r="M97" s="9">
        <v>0.58</v>
      </c>
      <c r="N97" s="9">
        <v>0.65</v>
      </c>
      <c r="O97" s="9">
        <v>0.78</v>
      </c>
    </row>
    <row r="98" ht="15.75" customHeight="1">
      <c r="A98" s="5">
        <v>2029.0</v>
      </c>
      <c r="B98" s="10" t="s">
        <v>15</v>
      </c>
      <c r="C98" s="7" t="s">
        <v>105</v>
      </c>
      <c r="D98" s="10" t="s">
        <v>106</v>
      </c>
      <c r="E98" s="10"/>
      <c r="F98" s="10"/>
      <c r="G98" s="8">
        <v>92000.0</v>
      </c>
      <c r="H98" s="8">
        <f t="shared" ref="H98:K98" si="89">IF(NOT($A98=""),CEILING($G98*(1+L98),50),"")
</f>
        <v>128800</v>
      </c>
      <c r="I98" s="8">
        <f t="shared" si="89"/>
        <v>145400</v>
      </c>
      <c r="J98" s="8">
        <f t="shared" si="89"/>
        <v>151800</v>
      </c>
      <c r="K98" s="8">
        <f t="shared" si="89"/>
        <v>163800</v>
      </c>
      <c r="L98" s="9">
        <v>0.4</v>
      </c>
      <c r="M98" s="9">
        <v>0.58</v>
      </c>
      <c r="N98" s="9">
        <v>0.65</v>
      </c>
      <c r="O98" s="9">
        <v>0.78</v>
      </c>
    </row>
    <row r="99" ht="15.75" customHeight="1">
      <c r="A99" s="5">
        <v>2030.0</v>
      </c>
      <c r="B99" s="10" t="s">
        <v>15</v>
      </c>
      <c r="C99" s="7" t="s">
        <v>107</v>
      </c>
      <c r="D99" s="10" t="s">
        <v>108</v>
      </c>
      <c r="E99" s="10"/>
      <c r="F99" s="10"/>
      <c r="G99" s="8">
        <v>109500.0</v>
      </c>
      <c r="H99" s="8">
        <f t="shared" ref="H99:K99" si="90">IF(NOT($A99=""),CEILING($G99*(1+L99),50),"")
</f>
        <v>153300</v>
      </c>
      <c r="I99" s="8">
        <f t="shared" si="90"/>
        <v>173050</v>
      </c>
      <c r="J99" s="8">
        <f t="shared" si="90"/>
        <v>180700</v>
      </c>
      <c r="K99" s="8">
        <f t="shared" si="90"/>
        <v>194950</v>
      </c>
      <c r="L99" s="9">
        <v>0.4</v>
      </c>
      <c r="M99" s="9">
        <v>0.58</v>
      </c>
      <c r="N99" s="9">
        <v>0.65</v>
      </c>
      <c r="O99" s="9">
        <v>0.78</v>
      </c>
    </row>
    <row r="100" ht="15.75" customHeight="1">
      <c r="A100" s="5">
        <v>2031.0</v>
      </c>
      <c r="B100" s="10" t="s">
        <v>15</v>
      </c>
      <c r="C100" s="7" t="s">
        <v>107</v>
      </c>
      <c r="D100" s="7" t="s">
        <v>109</v>
      </c>
      <c r="E100" s="10"/>
      <c r="F100" s="10"/>
      <c r="G100" s="8">
        <v>113300.0</v>
      </c>
      <c r="H100" s="8">
        <f t="shared" ref="H100:K100" si="91">IF(NOT($A100=""),CEILING($G100*(1+L100),50),"")
</f>
        <v>158650</v>
      </c>
      <c r="I100" s="8">
        <f t="shared" si="91"/>
        <v>179050</v>
      </c>
      <c r="J100" s="8">
        <f t="shared" si="91"/>
        <v>186950</v>
      </c>
      <c r="K100" s="8">
        <f t="shared" si="91"/>
        <v>201700</v>
      </c>
      <c r="L100" s="9">
        <v>0.4</v>
      </c>
      <c r="M100" s="9">
        <v>0.58</v>
      </c>
      <c r="N100" s="9">
        <v>0.65</v>
      </c>
      <c r="O100" s="9">
        <v>0.78</v>
      </c>
    </row>
    <row r="101" ht="15.75" customHeight="1">
      <c r="A101" s="5">
        <v>2032.0</v>
      </c>
      <c r="B101" s="10" t="s">
        <v>15</v>
      </c>
      <c r="C101" s="7" t="s">
        <v>110</v>
      </c>
      <c r="D101" s="7" t="s">
        <v>111</v>
      </c>
      <c r="E101" s="10"/>
      <c r="F101" s="10"/>
      <c r="G101" s="8">
        <v>176600.0</v>
      </c>
      <c r="H101" s="8">
        <f t="shared" ref="H101:K101" si="92">IF(NOT($A101=""),CEILING($G101*(1+L101),50),"")
</f>
        <v>247250</v>
      </c>
      <c r="I101" s="8">
        <f t="shared" si="92"/>
        <v>279050</v>
      </c>
      <c r="J101" s="8">
        <f t="shared" si="92"/>
        <v>291400</v>
      </c>
      <c r="K101" s="8">
        <f t="shared" si="92"/>
        <v>314350</v>
      </c>
      <c r="L101" s="9">
        <v>0.4</v>
      </c>
      <c r="M101" s="9">
        <v>0.58</v>
      </c>
      <c r="N101" s="9">
        <v>0.65</v>
      </c>
      <c r="O101" s="9">
        <v>0.78</v>
      </c>
    </row>
    <row r="102" ht="15.75" customHeight="1">
      <c r="A102" s="5">
        <v>2033.0</v>
      </c>
      <c r="B102" s="10" t="s">
        <v>15</v>
      </c>
      <c r="C102" s="7" t="s">
        <v>110</v>
      </c>
      <c r="D102" s="7" t="s">
        <v>112</v>
      </c>
      <c r="E102" s="10"/>
      <c r="F102" s="10"/>
      <c r="G102" s="8">
        <v>177500.0</v>
      </c>
      <c r="H102" s="8">
        <f t="shared" ref="H102:K102" si="93">IF(NOT($A102=""),CEILING($G102*(1+L102),50),"")
</f>
        <v>248500</v>
      </c>
      <c r="I102" s="8">
        <f t="shared" si="93"/>
        <v>280450</v>
      </c>
      <c r="J102" s="8">
        <f t="shared" si="93"/>
        <v>292900</v>
      </c>
      <c r="K102" s="8">
        <f t="shared" si="93"/>
        <v>315950</v>
      </c>
      <c r="L102" s="9">
        <v>0.4</v>
      </c>
      <c r="M102" s="9">
        <v>0.58</v>
      </c>
      <c r="N102" s="9">
        <v>0.65</v>
      </c>
      <c r="O102" s="9">
        <v>0.78</v>
      </c>
    </row>
    <row r="103" ht="15.75" customHeight="1">
      <c r="A103" s="5">
        <v>2034.0</v>
      </c>
      <c r="B103" s="10" t="s">
        <v>15</v>
      </c>
      <c r="C103" s="7" t="s">
        <v>113</v>
      </c>
      <c r="D103" s="7" t="s">
        <v>114</v>
      </c>
      <c r="E103" s="10"/>
      <c r="F103" s="10"/>
      <c r="G103" s="8">
        <v>192500.0</v>
      </c>
      <c r="H103" s="8">
        <f t="shared" ref="H103:K103" si="94">IF(NOT($A103=""),CEILING($G103*(1+L103),50),"")
</f>
        <v>269500</v>
      </c>
      <c r="I103" s="8">
        <f t="shared" si="94"/>
        <v>304150</v>
      </c>
      <c r="J103" s="8">
        <f t="shared" si="94"/>
        <v>317650</v>
      </c>
      <c r="K103" s="8">
        <f t="shared" si="94"/>
        <v>342650</v>
      </c>
      <c r="L103" s="9">
        <v>0.4</v>
      </c>
      <c r="M103" s="9">
        <v>0.58</v>
      </c>
      <c r="N103" s="9">
        <v>0.65</v>
      </c>
      <c r="O103" s="9">
        <v>0.78</v>
      </c>
    </row>
    <row r="104" ht="15.75" customHeight="1">
      <c r="A104" s="5">
        <v>2035.0</v>
      </c>
      <c r="B104" s="10" t="s">
        <v>15</v>
      </c>
      <c r="C104" s="7" t="s">
        <v>113</v>
      </c>
      <c r="D104" s="7" t="s">
        <v>115</v>
      </c>
      <c r="E104" s="10"/>
      <c r="F104" s="10"/>
      <c r="G104" s="8">
        <v>193900.0</v>
      </c>
      <c r="H104" s="8">
        <f t="shared" ref="H104:K104" si="95">IF(NOT($A104=""),CEILING($G104*(1+L104),50),"")
</f>
        <v>271500</v>
      </c>
      <c r="I104" s="8">
        <f t="shared" si="95"/>
        <v>306400</v>
      </c>
      <c r="J104" s="8">
        <f t="shared" si="95"/>
        <v>319950</v>
      </c>
      <c r="K104" s="8">
        <f t="shared" si="95"/>
        <v>345150</v>
      </c>
      <c r="L104" s="9">
        <v>0.4</v>
      </c>
      <c r="M104" s="9">
        <v>0.58</v>
      </c>
      <c r="N104" s="9">
        <v>0.65</v>
      </c>
      <c r="O104" s="9">
        <v>0.78</v>
      </c>
    </row>
    <row r="105" ht="15.75" customHeight="1">
      <c r="A105" s="5">
        <v>2078.0</v>
      </c>
      <c r="B105" s="10" t="s">
        <v>34</v>
      </c>
      <c r="C105" s="7" t="s">
        <v>103</v>
      </c>
      <c r="D105" s="10" t="s">
        <v>116</v>
      </c>
      <c r="E105" s="10"/>
      <c r="F105" s="10"/>
      <c r="G105" s="8">
        <v>55000.0</v>
      </c>
      <c r="H105" s="8">
        <f t="shared" ref="H105:K105" si="96">IF(NOT($A105=""),CEILING($G105*(1+L105),50),"")
</f>
        <v>77000</v>
      </c>
      <c r="I105" s="8">
        <f t="shared" si="96"/>
        <v>86900</v>
      </c>
      <c r="J105" s="8">
        <f t="shared" si="96"/>
        <v>90750</v>
      </c>
      <c r="K105" s="8">
        <f t="shared" si="96"/>
        <v>97900</v>
      </c>
      <c r="L105" s="9">
        <v>0.4</v>
      </c>
      <c r="M105" s="9">
        <v>0.58</v>
      </c>
      <c r="N105" s="9">
        <v>0.65</v>
      </c>
      <c r="O105" s="9">
        <v>0.78</v>
      </c>
    </row>
    <row r="106" ht="15.75" customHeight="1">
      <c r="A106" s="5">
        <v>2079.0</v>
      </c>
      <c r="B106" s="10" t="s">
        <v>34</v>
      </c>
      <c r="C106" s="10" t="s">
        <v>105</v>
      </c>
      <c r="D106" s="10" t="s">
        <v>116</v>
      </c>
      <c r="E106" s="10"/>
      <c r="F106" s="10"/>
      <c r="G106" s="8">
        <v>61000.0</v>
      </c>
      <c r="H106" s="8">
        <f t="shared" ref="H106:K106" si="97">IF(NOT($A106=""),CEILING($G106*(1+L106),50),"")
</f>
        <v>85400</v>
      </c>
      <c r="I106" s="8">
        <f t="shared" si="97"/>
        <v>96400</v>
      </c>
      <c r="J106" s="8">
        <f t="shared" si="97"/>
        <v>100650</v>
      </c>
      <c r="K106" s="8">
        <f t="shared" si="97"/>
        <v>108600</v>
      </c>
      <c r="L106" s="9">
        <v>0.4</v>
      </c>
      <c r="M106" s="9">
        <v>0.58</v>
      </c>
      <c r="N106" s="9">
        <v>0.65</v>
      </c>
      <c r="O106" s="9">
        <v>0.78</v>
      </c>
    </row>
    <row r="107" ht="15.75" customHeight="1">
      <c r="A107" s="5">
        <v>2080.0</v>
      </c>
      <c r="B107" s="10" t="s">
        <v>34</v>
      </c>
      <c r="C107" s="10" t="s">
        <v>117</v>
      </c>
      <c r="D107" s="10" t="s">
        <v>116</v>
      </c>
      <c r="E107" s="10"/>
      <c r="F107" s="10"/>
      <c r="G107" s="8">
        <v>74000.0</v>
      </c>
      <c r="H107" s="8">
        <f t="shared" ref="H107:K107" si="98">IF(NOT($A107=""),CEILING($G107*(1+L107),50),"")
</f>
        <v>103600</v>
      </c>
      <c r="I107" s="8">
        <f t="shared" si="98"/>
        <v>116950</v>
      </c>
      <c r="J107" s="8">
        <f t="shared" si="98"/>
        <v>122100</v>
      </c>
      <c r="K107" s="8">
        <f t="shared" si="98"/>
        <v>131750</v>
      </c>
      <c r="L107" s="9">
        <v>0.4</v>
      </c>
      <c r="M107" s="9">
        <v>0.58</v>
      </c>
      <c r="N107" s="9">
        <v>0.65</v>
      </c>
      <c r="O107" s="9">
        <v>0.78</v>
      </c>
    </row>
    <row r="108" ht="15.75" customHeight="1">
      <c r="A108" s="5">
        <v>2081.0</v>
      </c>
      <c r="B108" s="10" t="s">
        <v>34</v>
      </c>
      <c r="C108" s="10" t="s">
        <v>107</v>
      </c>
      <c r="D108" s="10" t="s">
        <v>116</v>
      </c>
      <c r="E108" s="10"/>
      <c r="F108" s="10"/>
      <c r="G108" s="8">
        <v>75800.0</v>
      </c>
      <c r="H108" s="8">
        <f t="shared" ref="H108:K108" si="99">IF(NOT($A108=""),CEILING($G108*(1+L108),50),"")
</f>
        <v>106150</v>
      </c>
      <c r="I108" s="8">
        <f t="shared" si="99"/>
        <v>119800</v>
      </c>
      <c r="J108" s="8">
        <f t="shared" si="99"/>
        <v>125100</v>
      </c>
      <c r="K108" s="8">
        <f t="shared" si="99"/>
        <v>134950</v>
      </c>
      <c r="L108" s="9">
        <v>0.4</v>
      </c>
      <c r="M108" s="9">
        <v>0.58</v>
      </c>
      <c r="N108" s="9">
        <v>0.65</v>
      </c>
      <c r="O108" s="9">
        <v>0.78</v>
      </c>
    </row>
    <row r="109" ht="15.75" customHeight="1">
      <c r="A109" s="5">
        <v>2082.0</v>
      </c>
      <c r="B109" s="10" t="s">
        <v>34</v>
      </c>
      <c r="C109" s="7" t="s">
        <v>103</v>
      </c>
      <c r="D109" s="10" t="s">
        <v>118</v>
      </c>
      <c r="E109" s="10"/>
      <c r="F109" s="7"/>
      <c r="G109" s="8">
        <v>62300.0</v>
      </c>
      <c r="H109" s="8">
        <f t="shared" ref="H109:K109" si="100">IF(NOT($A109=""),CEILING($G109*(1+L109),50),"")
</f>
        <v>87250</v>
      </c>
      <c r="I109" s="8">
        <f t="shared" si="100"/>
        <v>98450</v>
      </c>
      <c r="J109" s="8">
        <f t="shared" si="100"/>
        <v>102800</v>
      </c>
      <c r="K109" s="8">
        <f t="shared" si="100"/>
        <v>110900</v>
      </c>
      <c r="L109" s="9">
        <v>0.4</v>
      </c>
      <c r="M109" s="9">
        <v>0.58</v>
      </c>
      <c r="N109" s="9">
        <v>0.65</v>
      </c>
      <c r="O109" s="9">
        <v>0.78</v>
      </c>
    </row>
    <row r="110" ht="15.75" customHeight="1">
      <c r="A110" s="5">
        <v>2083.0</v>
      </c>
      <c r="B110" s="10" t="s">
        <v>34</v>
      </c>
      <c r="C110" s="7" t="s">
        <v>105</v>
      </c>
      <c r="D110" s="10" t="s">
        <v>118</v>
      </c>
      <c r="E110" s="10"/>
      <c r="F110" s="7"/>
      <c r="G110" s="8">
        <v>69200.0</v>
      </c>
      <c r="H110" s="8">
        <f t="shared" ref="H110:K110" si="101">IF(NOT($A110=""),CEILING($G110*(1+L110),50),"")
</f>
        <v>96900</v>
      </c>
      <c r="I110" s="8">
        <f t="shared" si="101"/>
        <v>109350</v>
      </c>
      <c r="J110" s="8">
        <f t="shared" si="101"/>
        <v>114200</v>
      </c>
      <c r="K110" s="8">
        <f t="shared" si="101"/>
        <v>123200</v>
      </c>
      <c r="L110" s="9">
        <v>0.4</v>
      </c>
      <c r="M110" s="9">
        <v>0.58</v>
      </c>
      <c r="N110" s="9">
        <v>0.65</v>
      </c>
      <c r="O110" s="9">
        <v>0.78</v>
      </c>
    </row>
    <row r="111" ht="15.75" customHeight="1">
      <c r="A111" s="5">
        <v>2084.0</v>
      </c>
      <c r="B111" s="10" t="s">
        <v>34</v>
      </c>
      <c r="C111" s="7" t="s">
        <v>117</v>
      </c>
      <c r="D111" s="10" t="s">
        <v>118</v>
      </c>
      <c r="E111" s="10"/>
      <c r="F111" s="7"/>
      <c r="G111" s="8">
        <v>82300.0</v>
      </c>
      <c r="H111" s="8">
        <f t="shared" ref="H111:K111" si="102">IF(NOT($A111=""),CEILING($G111*(1+L111),50),"")
</f>
        <v>115250</v>
      </c>
      <c r="I111" s="8">
        <f t="shared" si="102"/>
        <v>130050</v>
      </c>
      <c r="J111" s="8">
        <f t="shared" si="102"/>
        <v>135800</v>
      </c>
      <c r="K111" s="8">
        <f t="shared" si="102"/>
        <v>146500</v>
      </c>
      <c r="L111" s="9">
        <v>0.4</v>
      </c>
      <c r="M111" s="9">
        <v>0.58</v>
      </c>
      <c r="N111" s="9">
        <v>0.65</v>
      </c>
      <c r="O111" s="9">
        <v>0.78</v>
      </c>
    </row>
    <row r="112" ht="15.75" customHeight="1">
      <c r="A112" s="5">
        <v>2085.0</v>
      </c>
      <c r="B112" s="10" t="s">
        <v>34</v>
      </c>
      <c r="C112" s="7" t="s">
        <v>107</v>
      </c>
      <c r="D112" s="10" t="s">
        <v>118</v>
      </c>
      <c r="E112" s="10"/>
      <c r="F112" s="7"/>
      <c r="G112" s="8">
        <v>84000.0</v>
      </c>
      <c r="H112" s="8">
        <f t="shared" ref="H112:K112" si="103">IF(NOT($A112=""),CEILING($G112*(1+L112),50),"")
</f>
        <v>117600</v>
      </c>
      <c r="I112" s="8">
        <f t="shared" si="103"/>
        <v>132750</v>
      </c>
      <c r="J112" s="8">
        <f t="shared" si="103"/>
        <v>138600</v>
      </c>
      <c r="K112" s="8">
        <f t="shared" si="103"/>
        <v>149550</v>
      </c>
      <c r="L112" s="9">
        <v>0.4</v>
      </c>
      <c r="M112" s="9">
        <v>0.58</v>
      </c>
      <c r="N112" s="9">
        <v>0.65</v>
      </c>
      <c r="O112" s="9">
        <v>0.78</v>
      </c>
    </row>
    <row r="113" ht="15.75" customHeight="1">
      <c r="A113" s="5">
        <v>2086.0</v>
      </c>
      <c r="B113" s="10" t="s">
        <v>34</v>
      </c>
      <c r="C113" s="7" t="s">
        <v>105</v>
      </c>
      <c r="D113" s="10" t="s">
        <v>119</v>
      </c>
      <c r="E113" s="10"/>
      <c r="F113" s="7"/>
      <c r="G113" s="8">
        <v>88000.0</v>
      </c>
      <c r="H113" s="8">
        <f t="shared" ref="H113:K113" si="104">IF(NOT($A113=""),CEILING($G113*(1+L113),50),"")
</f>
        <v>123200</v>
      </c>
      <c r="I113" s="8">
        <f t="shared" si="104"/>
        <v>139050</v>
      </c>
      <c r="J113" s="8">
        <f t="shared" si="104"/>
        <v>145200</v>
      </c>
      <c r="K113" s="8">
        <f t="shared" si="104"/>
        <v>156650</v>
      </c>
      <c r="L113" s="9">
        <v>0.4</v>
      </c>
      <c r="M113" s="9">
        <v>0.58</v>
      </c>
      <c r="N113" s="9">
        <v>0.65</v>
      </c>
      <c r="O113" s="9">
        <v>0.78</v>
      </c>
    </row>
    <row r="114" ht="15.75" customHeight="1">
      <c r="A114" s="5">
        <v>2087.0</v>
      </c>
      <c r="B114" s="10" t="s">
        <v>34</v>
      </c>
      <c r="C114" s="7" t="s">
        <v>107</v>
      </c>
      <c r="D114" s="10" t="s">
        <v>119</v>
      </c>
      <c r="E114" s="10"/>
      <c r="F114" s="7"/>
      <c r="G114" s="8">
        <v>104000.0</v>
      </c>
      <c r="H114" s="8">
        <f t="shared" ref="H114:K114" si="105">IF(NOT($A114=""),CEILING($G114*(1+L114),50),"")
</f>
        <v>145600</v>
      </c>
      <c r="I114" s="8">
        <f t="shared" si="105"/>
        <v>164350</v>
      </c>
      <c r="J114" s="8">
        <f t="shared" si="105"/>
        <v>171600</v>
      </c>
      <c r="K114" s="8">
        <f t="shared" si="105"/>
        <v>185150</v>
      </c>
      <c r="L114" s="9">
        <v>0.4</v>
      </c>
      <c r="M114" s="9">
        <v>0.58</v>
      </c>
      <c r="N114" s="9">
        <v>0.65</v>
      </c>
      <c r="O114" s="9">
        <v>0.78</v>
      </c>
    </row>
    <row r="115" ht="15.75" customHeight="1">
      <c r="A115" s="5">
        <v>2088.0</v>
      </c>
      <c r="B115" s="10" t="s">
        <v>34</v>
      </c>
      <c r="C115" s="7" t="s">
        <v>120</v>
      </c>
      <c r="D115" s="10" t="s">
        <v>119</v>
      </c>
      <c r="E115" s="10"/>
      <c r="F115" s="7"/>
      <c r="G115" s="8">
        <v>184000.0</v>
      </c>
      <c r="H115" s="8">
        <f t="shared" ref="H115:K115" si="106">IF(NOT($A115=""),CEILING($G115*(1+L115),50),"")
</f>
        <v>257600</v>
      </c>
      <c r="I115" s="8">
        <f t="shared" si="106"/>
        <v>290750</v>
      </c>
      <c r="J115" s="8">
        <f t="shared" si="106"/>
        <v>303600</v>
      </c>
      <c r="K115" s="8">
        <f t="shared" si="106"/>
        <v>327550</v>
      </c>
      <c r="L115" s="9">
        <v>0.4</v>
      </c>
      <c r="M115" s="9">
        <v>0.58</v>
      </c>
      <c r="N115" s="9">
        <v>0.65</v>
      </c>
      <c r="O115" s="9">
        <v>0.78</v>
      </c>
    </row>
    <row r="116" ht="15.75" customHeight="1">
      <c r="A116" s="5">
        <v>2089.0</v>
      </c>
      <c r="B116" s="10" t="s">
        <v>34</v>
      </c>
      <c r="C116" s="7" t="s">
        <v>103</v>
      </c>
      <c r="D116" s="10" t="s">
        <v>121</v>
      </c>
      <c r="E116" s="10"/>
      <c r="F116" s="7"/>
      <c r="G116" s="8">
        <v>60500.0</v>
      </c>
      <c r="H116" s="8">
        <f t="shared" ref="H116:K116" si="107">IF(NOT($A116=""),CEILING($G116*(1+L116),50),"")
</f>
        <v>84700</v>
      </c>
      <c r="I116" s="8">
        <f t="shared" si="107"/>
        <v>95600</v>
      </c>
      <c r="J116" s="8">
        <f t="shared" si="107"/>
        <v>99850</v>
      </c>
      <c r="K116" s="8">
        <f t="shared" si="107"/>
        <v>107700</v>
      </c>
      <c r="L116" s="9">
        <v>0.4</v>
      </c>
      <c r="M116" s="9">
        <v>0.58</v>
      </c>
      <c r="N116" s="9">
        <v>0.65</v>
      </c>
      <c r="O116" s="9">
        <v>0.78</v>
      </c>
    </row>
    <row r="117" ht="15.75" customHeight="1">
      <c r="A117" s="5">
        <v>2090.0</v>
      </c>
      <c r="B117" s="10" t="s">
        <v>34</v>
      </c>
      <c r="C117" s="7" t="s">
        <v>105</v>
      </c>
      <c r="D117" s="10" t="s">
        <v>121</v>
      </c>
      <c r="E117" s="10"/>
      <c r="F117" s="7"/>
      <c r="G117" s="8">
        <v>67500.0</v>
      </c>
      <c r="H117" s="8">
        <f t="shared" ref="H117:K117" si="108">IF(NOT($A117=""),CEILING($G117*(1+L117),50),"")
</f>
        <v>94500</v>
      </c>
      <c r="I117" s="8">
        <f t="shared" si="108"/>
        <v>106650</v>
      </c>
      <c r="J117" s="8">
        <f t="shared" si="108"/>
        <v>111400</v>
      </c>
      <c r="K117" s="8">
        <f t="shared" si="108"/>
        <v>120150</v>
      </c>
      <c r="L117" s="9">
        <v>0.4</v>
      </c>
      <c r="M117" s="9">
        <v>0.58</v>
      </c>
      <c r="N117" s="9">
        <v>0.65</v>
      </c>
      <c r="O117" s="9">
        <v>0.78</v>
      </c>
    </row>
    <row r="118" ht="15.75" customHeight="1">
      <c r="A118" s="5">
        <v>2091.0</v>
      </c>
      <c r="B118" s="10" t="s">
        <v>34</v>
      </c>
      <c r="C118" s="7" t="s">
        <v>120</v>
      </c>
      <c r="D118" s="10" t="s">
        <v>121</v>
      </c>
      <c r="E118" s="10"/>
      <c r="F118" s="7"/>
      <c r="G118" s="8">
        <v>141400.0</v>
      </c>
      <c r="H118" s="8">
        <f t="shared" ref="H118:K118" si="109">IF(NOT($A118=""),CEILING($G118*(1+L118),50),"")
</f>
        <v>198000</v>
      </c>
      <c r="I118" s="8">
        <f t="shared" si="109"/>
        <v>223450</v>
      </c>
      <c r="J118" s="8">
        <f t="shared" si="109"/>
        <v>233350</v>
      </c>
      <c r="K118" s="8">
        <f t="shared" si="109"/>
        <v>251700</v>
      </c>
      <c r="L118" s="9">
        <v>0.4</v>
      </c>
      <c r="M118" s="9">
        <v>0.58</v>
      </c>
      <c r="N118" s="9">
        <v>0.65</v>
      </c>
      <c r="O118" s="9">
        <v>0.78</v>
      </c>
    </row>
    <row r="119" ht="15.75" customHeight="1">
      <c r="A119" s="5">
        <v>2092.0</v>
      </c>
      <c r="B119" s="10" t="s">
        <v>34</v>
      </c>
      <c r="C119" s="7" t="s">
        <v>117</v>
      </c>
      <c r="D119" s="10" t="s">
        <v>121</v>
      </c>
      <c r="E119" s="10"/>
      <c r="F119" s="7"/>
      <c r="G119" s="8">
        <v>79800.0</v>
      </c>
      <c r="H119" s="8">
        <f t="shared" ref="H119:K119" si="110">IF(NOT($A119=""),CEILING($G119*(1+L119),50),"")
</f>
        <v>111750</v>
      </c>
      <c r="I119" s="8">
        <f t="shared" si="110"/>
        <v>126100</v>
      </c>
      <c r="J119" s="8">
        <f t="shared" si="110"/>
        <v>131700</v>
      </c>
      <c r="K119" s="8">
        <f t="shared" si="110"/>
        <v>142050</v>
      </c>
      <c r="L119" s="9">
        <v>0.4</v>
      </c>
      <c r="M119" s="9">
        <v>0.58</v>
      </c>
      <c r="N119" s="9">
        <v>0.65</v>
      </c>
      <c r="O119" s="9">
        <v>0.78</v>
      </c>
    </row>
    <row r="120" ht="15.75" customHeight="1">
      <c r="A120" s="5">
        <v>2093.0</v>
      </c>
      <c r="B120" s="10" t="s">
        <v>34</v>
      </c>
      <c r="C120" s="7" t="s">
        <v>107</v>
      </c>
      <c r="D120" s="10" t="s">
        <v>121</v>
      </c>
      <c r="E120" s="10"/>
      <c r="F120" s="7"/>
      <c r="G120" s="8">
        <v>82000.0</v>
      </c>
      <c r="H120" s="8">
        <f t="shared" ref="H120:K120" si="111">IF(NOT($A120=""),CEILING($G120*(1+L120),50),"")
</f>
        <v>114800</v>
      </c>
      <c r="I120" s="8">
        <f t="shared" si="111"/>
        <v>129600</v>
      </c>
      <c r="J120" s="8">
        <f t="shared" si="111"/>
        <v>135300</v>
      </c>
      <c r="K120" s="8">
        <f t="shared" si="111"/>
        <v>146000</v>
      </c>
      <c r="L120" s="9">
        <v>0.4</v>
      </c>
      <c r="M120" s="9">
        <v>0.58</v>
      </c>
      <c r="N120" s="9">
        <v>0.65</v>
      </c>
      <c r="O120" s="9">
        <v>0.78</v>
      </c>
    </row>
    <row r="121" ht="15.75" customHeight="1">
      <c r="A121" s="5">
        <v>2120.0</v>
      </c>
      <c r="B121" s="10" t="s">
        <v>122</v>
      </c>
      <c r="C121" s="7" t="s">
        <v>103</v>
      </c>
      <c r="D121" s="10" t="s">
        <v>123</v>
      </c>
      <c r="E121" s="10"/>
      <c r="F121" s="7"/>
      <c r="G121" s="8">
        <v>42000.0</v>
      </c>
      <c r="H121" s="8">
        <f t="shared" ref="H121:K121" si="112">IF(NOT($A121=""),CEILING($G121*(1+L121),50),"")
</f>
        <v>58800</v>
      </c>
      <c r="I121" s="8">
        <f t="shared" si="112"/>
        <v>66400</v>
      </c>
      <c r="J121" s="8">
        <f t="shared" si="112"/>
        <v>69300</v>
      </c>
      <c r="K121" s="8">
        <f t="shared" si="112"/>
        <v>74800</v>
      </c>
      <c r="L121" s="9">
        <v>0.4</v>
      </c>
      <c r="M121" s="9">
        <v>0.58</v>
      </c>
      <c r="N121" s="9">
        <v>0.65</v>
      </c>
      <c r="O121" s="9">
        <v>0.78</v>
      </c>
    </row>
    <row r="122" ht="15.75" customHeight="1">
      <c r="A122" s="5">
        <v>2121.0</v>
      </c>
      <c r="B122" s="10" t="s">
        <v>122</v>
      </c>
      <c r="C122" s="7" t="s">
        <v>105</v>
      </c>
      <c r="D122" s="10" t="s">
        <v>123</v>
      </c>
      <c r="E122" s="10"/>
      <c r="F122" s="7"/>
      <c r="G122" s="8">
        <v>44000.0</v>
      </c>
      <c r="H122" s="8">
        <f t="shared" ref="H122:K122" si="113">IF(NOT($A122=""),CEILING($G122*(1+L122),50),"")
</f>
        <v>61600</v>
      </c>
      <c r="I122" s="8">
        <f t="shared" si="113"/>
        <v>69550</v>
      </c>
      <c r="J122" s="8">
        <f t="shared" si="113"/>
        <v>72600</v>
      </c>
      <c r="K122" s="8">
        <f t="shared" si="113"/>
        <v>78350</v>
      </c>
      <c r="L122" s="9">
        <v>0.4</v>
      </c>
      <c r="M122" s="9">
        <v>0.58</v>
      </c>
      <c r="N122" s="9">
        <v>0.65</v>
      </c>
      <c r="O122" s="9">
        <v>0.78</v>
      </c>
    </row>
    <row r="123" ht="15.75" customHeight="1">
      <c r="A123" s="5">
        <v>2122.0</v>
      </c>
      <c r="B123" s="10" t="s">
        <v>122</v>
      </c>
      <c r="C123" s="7" t="s">
        <v>117</v>
      </c>
      <c r="D123" s="10" t="s">
        <v>123</v>
      </c>
      <c r="E123" s="10"/>
      <c r="F123" s="7"/>
      <c r="G123" s="8">
        <v>47000.0</v>
      </c>
      <c r="H123" s="8">
        <f t="shared" ref="H123:K123" si="114">IF(NOT($A123=""),CEILING($G123*(1+L123),50),"")
</f>
        <v>65800</v>
      </c>
      <c r="I123" s="8">
        <f t="shared" si="114"/>
        <v>74300</v>
      </c>
      <c r="J123" s="8">
        <f t="shared" si="114"/>
        <v>77550</v>
      </c>
      <c r="K123" s="8">
        <f t="shared" si="114"/>
        <v>83700</v>
      </c>
      <c r="L123" s="9">
        <v>0.4</v>
      </c>
      <c r="M123" s="9">
        <v>0.58</v>
      </c>
      <c r="N123" s="9">
        <v>0.65</v>
      </c>
      <c r="O123" s="9">
        <v>0.78</v>
      </c>
    </row>
    <row r="124" ht="15.75" customHeight="1">
      <c r="A124" s="5">
        <v>2123.0</v>
      </c>
      <c r="B124" s="10" t="s">
        <v>122</v>
      </c>
      <c r="C124" s="7" t="s">
        <v>107</v>
      </c>
      <c r="D124" s="10" t="s">
        <v>123</v>
      </c>
      <c r="E124" s="10"/>
      <c r="F124" s="7"/>
      <c r="G124" s="8">
        <v>50000.0</v>
      </c>
      <c r="H124" s="8">
        <f t="shared" ref="H124:K124" si="115">IF(NOT($A124=""),CEILING($G124*(1+L124),50),"")
</f>
        <v>70000</v>
      </c>
      <c r="I124" s="8">
        <f t="shared" si="115"/>
        <v>79000</v>
      </c>
      <c r="J124" s="8">
        <f t="shared" si="115"/>
        <v>82500</v>
      </c>
      <c r="K124" s="8">
        <f t="shared" si="115"/>
        <v>89000</v>
      </c>
      <c r="L124" s="9">
        <v>0.4</v>
      </c>
      <c r="M124" s="9">
        <v>0.58</v>
      </c>
      <c r="N124" s="9">
        <v>0.65</v>
      </c>
      <c r="O124" s="9">
        <v>0.78</v>
      </c>
    </row>
    <row r="125" ht="15.75" customHeight="1">
      <c r="A125" s="5"/>
      <c r="B125" s="10"/>
      <c r="C125" s="7"/>
      <c r="D125" s="10"/>
      <c r="E125" s="10"/>
      <c r="F125" s="7"/>
      <c r="G125" s="8"/>
      <c r="H125" s="8"/>
      <c r="I125" s="8"/>
      <c r="J125" s="8"/>
      <c r="K125" s="8"/>
      <c r="L125" s="12"/>
      <c r="M125" s="12"/>
      <c r="N125" s="12"/>
      <c r="O125" s="12"/>
    </row>
    <row r="126" ht="15.75" customHeight="1">
      <c r="A126" s="5"/>
      <c r="B126" s="10"/>
      <c r="C126" s="7"/>
      <c r="D126" s="10"/>
      <c r="E126" s="10"/>
      <c r="F126" s="7"/>
      <c r="G126" s="8"/>
      <c r="H126" s="8"/>
      <c r="I126" s="8"/>
      <c r="J126" s="8"/>
      <c r="K126" s="8"/>
      <c r="L126" s="12"/>
      <c r="M126" s="12"/>
      <c r="N126" s="12"/>
      <c r="O126" s="12"/>
    </row>
    <row r="127" ht="15.75" customHeight="1">
      <c r="A127" s="5">
        <v>2236.0</v>
      </c>
      <c r="B127" s="10" t="s">
        <v>15</v>
      </c>
      <c r="C127" s="7" t="s">
        <v>124</v>
      </c>
      <c r="D127" s="10" t="s">
        <v>125</v>
      </c>
      <c r="E127" s="10"/>
      <c r="F127" s="7"/>
      <c r="G127" s="8">
        <v>49100.0</v>
      </c>
      <c r="H127" s="8">
        <f t="shared" ref="H127:K127" si="116">IF(NOT($A127=""),CEILING($G127*(1+L127),50),"")
</f>
        <v>74150</v>
      </c>
      <c r="I127" s="8">
        <f t="shared" si="116"/>
        <v>79550</v>
      </c>
      <c r="J127" s="8">
        <f t="shared" si="116"/>
        <v>85950</v>
      </c>
      <c r="K127" s="8">
        <f t="shared" si="116"/>
        <v>93300</v>
      </c>
      <c r="L127" s="12">
        <v>0.51</v>
      </c>
      <c r="M127" s="12">
        <v>0.62</v>
      </c>
      <c r="N127" s="12">
        <v>0.75</v>
      </c>
      <c r="O127" s="12">
        <v>0.9</v>
      </c>
    </row>
    <row r="128" ht="15.75" customHeight="1">
      <c r="A128" s="5">
        <v>2237.0</v>
      </c>
      <c r="B128" s="10" t="s">
        <v>15</v>
      </c>
      <c r="C128" s="7" t="s">
        <v>126</v>
      </c>
      <c r="D128" s="10" t="s">
        <v>127</v>
      </c>
      <c r="E128" s="10"/>
      <c r="F128" s="7"/>
      <c r="G128" s="8">
        <v>26500.0</v>
      </c>
      <c r="H128" s="8">
        <f t="shared" ref="H128:K128" si="117">IF(NOT($A128=""),CEILING($G128*(1+L128),50),"")
</f>
        <v>40050</v>
      </c>
      <c r="I128" s="8">
        <f t="shared" si="117"/>
        <v>42950</v>
      </c>
      <c r="J128" s="8">
        <f t="shared" si="117"/>
        <v>46400</v>
      </c>
      <c r="K128" s="8">
        <f t="shared" si="117"/>
        <v>50350</v>
      </c>
      <c r="L128" s="12">
        <v>0.51</v>
      </c>
      <c r="M128" s="12">
        <v>0.62</v>
      </c>
      <c r="N128" s="12">
        <v>0.75</v>
      </c>
      <c r="O128" s="12">
        <v>0.9</v>
      </c>
    </row>
    <row r="129" ht="15.75" customHeight="1">
      <c r="A129" s="5">
        <v>2238.0</v>
      </c>
      <c r="B129" s="10" t="s">
        <v>15</v>
      </c>
      <c r="C129" s="7" t="s">
        <v>128</v>
      </c>
      <c r="D129" s="10" t="s">
        <v>127</v>
      </c>
      <c r="E129" s="10"/>
      <c r="F129" s="7"/>
      <c r="G129" s="8">
        <v>28400.0</v>
      </c>
      <c r="H129" s="8">
        <f t="shared" ref="H129:K129" si="118">IF(NOT($A129=""),CEILING($G129*(1+L129),50),"")
</f>
        <v>42900</v>
      </c>
      <c r="I129" s="8">
        <f t="shared" si="118"/>
        <v>46050</v>
      </c>
      <c r="J129" s="8">
        <f t="shared" si="118"/>
        <v>49700</v>
      </c>
      <c r="K129" s="8">
        <f t="shared" si="118"/>
        <v>54000</v>
      </c>
      <c r="L129" s="12">
        <v>0.51</v>
      </c>
      <c r="M129" s="12">
        <v>0.62</v>
      </c>
      <c r="N129" s="12">
        <v>0.75</v>
      </c>
      <c r="O129" s="12">
        <v>0.9</v>
      </c>
    </row>
    <row r="130" ht="15.75" customHeight="1">
      <c r="A130" s="5">
        <v>2239.0</v>
      </c>
      <c r="B130" s="10" t="s">
        <v>15</v>
      </c>
      <c r="C130" s="7" t="s">
        <v>129</v>
      </c>
      <c r="D130" s="10" t="s">
        <v>130</v>
      </c>
      <c r="E130" s="10"/>
      <c r="F130" s="7"/>
      <c r="G130" s="8">
        <v>15000.0</v>
      </c>
      <c r="H130" s="8">
        <f t="shared" ref="H130:K130" si="119">IF(NOT($A130=""),CEILING($G130*(1+L130),50),"")
</f>
        <v>22650</v>
      </c>
      <c r="I130" s="8">
        <f t="shared" si="119"/>
        <v>24300</v>
      </c>
      <c r="J130" s="8">
        <f t="shared" si="119"/>
        <v>26250</v>
      </c>
      <c r="K130" s="8">
        <f t="shared" si="119"/>
        <v>28500</v>
      </c>
      <c r="L130" s="12">
        <v>0.51</v>
      </c>
      <c r="M130" s="12">
        <v>0.62</v>
      </c>
      <c r="N130" s="12">
        <v>0.75</v>
      </c>
      <c r="O130" s="12">
        <v>0.9</v>
      </c>
    </row>
    <row r="131" ht="15.75" customHeight="1">
      <c r="A131" s="5">
        <v>2240.0</v>
      </c>
      <c r="B131" s="10" t="s">
        <v>15</v>
      </c>
      <c r="C131" s="7" t="s">
        <v>131</v>
      </c>
      <c r="D131" s="10" t="s">
        <v>130</v>
      </c>
      <c r="E131" s="10"/>
      <c r="F131" s="7"/>
      <c r="G131" s="8">
        <v>16300.0</v>
      </c>
      <c r="H131" s="8">
        <f t="shared" ref="H131:K131" si="120">IF(NOT($A131=""),CEILING($G131*(1+L131),50),"")
</f>
        <v>24650</v>
      </c>
      <c r="I131" s="8">
        <f t="shared" si="120"/>
        <v>26450</v>
      </c>
      <c r="J131" s="8">
        <f t="shared" si="120"/>
        <v>28550</v>
      </c>
      <c r="K131" s="8">
        <f t="shared" si="120"/>
        <v>31000</v>
      </c>
      <c r="L131" s="12">
        <v>0.51</v>
      </c>
      <c r="M131" s="12">
        <v>0.62</v>
      </c>
      <c r="N131" s="12">
        <v>0.75</v>
      </c>
      <c r="O131" s="12">
        <v>0.9</v>
      </c>
    </row>
    <row r="132" ht="15.75" customHeight="1">
      <c r="A132" s="5">
        <v>2294.0</v>
      </c>
      <c r="B132" s="10" t="s">
        <v>132</v>
      </c>
      <c r="C132" s="7" t="s">
        <v>133</v>
      </c>
      <c r="D132" s="10" t="s">
        <v>134</v>
      </c>
      <c r="E132" s="10"/>
      <c r="F132" s="7"/>
      <c r="G132" s="8">
        <v>7900.0</v>
      </c>
      <c r="H132" s="8">
        <f t="shared" ref="H132:K132" si="121">IF(NOT($A132=""),CEILING($G132*(1+L132),50),"")
</f>
        <v>11950</v>
      </c>
      <c r="I132" s="8">
        <f t="shared" si="121"/>
        <v>12800</v>
      </c>
      <c r="J132" s="8">
        <f t="shared" si="121"/>
        <v>13850</v>
      </c>
      <c r="K132" s="8">
        <f t="shared" si="121"/>
        <v>15050</v>
      </c>
      <c r="L132" s="12">
        <v>0.51</v>
      </c>
      <c r="M132" s="12">
        <v>0.62</v>
      </c>
      <c r="N132" s="12">
        <v>0.75</v>
      </c>
      <c r="O132" s="12">
        <v>0.9</v>
      </c>
    </row>
    <row r="133" ht="15.75" customHeight="1">
      <c r="A133" s="5">
        <v>2295.0</v>
      </c>
      <c r="B133" s="10" t="s">
        <v>132</v>
      </c>
      <c r="C133" s="7"/>
      <c r="D133" s="10" t="s">
        <v>135</v>
      </c>
      <c r="E133" s="10"/>
      <c r="F133" s="10"/>
      <c r="G133" s="8">
        <v>18000.0</v>
      </c>
      <c r="H133" s="8">
        <f t="shared" ref="H133:K133" si="122">IF(NOT($A133=""),CEILING($G133*(1+L133),50),"")
</f>
        <v>27200</v>
      </c>
      <c r="I133" s="8">
        <f t="shared" si="122"/>
        <v>29200</v>
      </c>
      <c r="J133" s="8">
        <f t="shared" si="122"/>
        <v>31500</v>
      </c>
      <c r="K133" s="8">
        <f t="shared" si="122"/>
        <v>34200</v>
      </c>
      <c r="L133" s="12">
        <v>0.51</v>
      </c>
      <c r="M133" s="12">
        <v>0.62</v>
      </c>
      <c r="N133" s="12">
        <v>0.75</v>
      </c>
      <c r="O133" s="12">
        <v>0.9</v>
      </c>
    </row>
    <row r="134" ht="15.75" customHeight="1">
      <c r="A134" s="5">
        <v>2296.0</v>
      </c>
      <c r="B134" s="10" t="s">
        <v>132</v>
      </c>
      <c r="C134" s="5">
        <v>70.0</v>
      </c>
      <c r="D134" s="10" t="s">
        <v>136</v>
      </c>
      <c r="E134" s="10"/>
      <c r="F134" s="10"/>
      <c r="G134" s="8">
        <v>12300.0</v>
      </c>
      <c r="H134" s="8">
        <f t="shared" ref="H134:K134" si="123">IF(NOT($A134=""),CEILING($G134*(1+L134),50),"")
</f>
        <v>18600</v>
      </c>
      <c r="I134" s="8">
        <f t="shared" si="123"/>
        <v>19950</v>
      </c>
      <c r="J134" s="8">
        <f t="shared" si="123"/>
        <v>21550</v>
      </c>
      <c r="K134" s="8">
        <f t="shared" si="123"/>
        <v>23400</v>
      </c>
      <c r="L134" s="12">
        <v>0.51</v>
      </c>
      <c r="M134" s="12">
        <v>0.62</v>
      </c>
      <c r="N134" s="12">
        <v>0.75</v>
      </c>
      <c r="O134" s="12">
        <v>0.9</v>
      </c>
    </row>
    <row r="135" ht="15.75" customHeight="1">
      <c r="A135" s="5">
        <v>2297.0</v>
      </c>
      <c r="B135" s="10" t="s">
        <v>132</v>
      </c>
      <c r="C135" s="7"/>
      <c r="D135" s="10" t="s">
        <v>137</v>
      </c>
      <c r="E135" s="10"/>
      <c r="F135" s="10"/>
      <c r="G135" s="8">
        <v>28000.0</v>
      </c>
      <c r="H135" s="8">
        <f t="shared" ref="H135:K135" si="124">IF(NOT($A135=""),CEILING($G135*(1+L135),50),"")
</f>
        <v>42300</v>
      </c>
      <c r="I135" s="8">
        <f t="shared" si="124"/>
        <v>45400</v>
      </c>
      <c r="J135" s="8">
        <f t="shared" si="124"/>
        <v>49000</v>
      </c>
      <c r="K135" s="8">
        <f t="shared" si="124"/>
        <v>53200</v>
      </c>
      <c r="L135" s="12">
        <v>0.51</v>
      </c>
      <c r="M135" s="12">
        <v>0.62</v>
      </c>
      <c r="N135" s="12">
        <v>0.75</v>
      </c>
      <c r="O135" s="12">
        <v>0.9</v>
      </c>
    </row>
    <row r="136" ht="15.75" customHeight="1">
      <c r="A136" s="5">
        <v>2324.0</v>
      </c>
      <c r="B136" s="10" t="s">
        <v>52</v>
      </c>
      <c r="C136" s="7" t="s">
        <v>138</v>
      </c>
      <c r="D136" s="10" t="s">
        <v>139</v>
      </c>
      <c r="E136" s="10"/>
      <c r="F136" s="10"/>
      <c r="G136" s="8">
        <v>9100.0</v>
      </c>
      <c r="H136" s="8">
        <f t="shared" ref="H136:K136" si="125">IF(NOT($A136=""),CEILING($G136*(1+L136),50),"")
</f>
        <v>13750</v>
      </c>
      <c r="I136" s="8">
        <f t="shared" si="125"/>
        <v>14750</v>
      </c>
      <c r="J136" s="8">
        <f t="shared" si="125"/>
        <v>15950</v>
      </c>
      <c r="K136" s="8">
        <f t="shared" si="125"/>
        <v>17300</v>
      </c>
      <c r="L136" s="12">
        <v>0.51</v>
      </c>
      <c r="M136" s="12">
        <v>0.62</v>
      </c>
      <c r="N136" s="12">
        <v>0.75</v>
      </c>
      <c r="O136" s="12">
        <v>0.9</v>
      </c>
    </row>
    <row r="137" ht="15.75" customHeight="1">
      <c r="A137" s="5">
        <v>2325.0</v>
      </c>
      <c r="B137" s="10" t="s">
        <v>52</v>
      </c>
      <c r="C137" s="7" t="s">
        <v>138</v>
      </c>
      <c r="D137" s="10" t="s">
        <v>140</v>
      </c>
      <c r="E137" s="10"/>
      <c r="F137" s="10"/>
      <c r="G137" s="8">
        <v>11600.0</v>
      </c>
      <c r="H137" s="8">
        <f t="shared" ref="H137:K137" si="126">IF(NOT($A137=""),CEILING($G137*(1+L137),50),"")
</f>
        <v>17550</v>
      </c>
      <c r="I137" s="8">
        <f t="shared" si="126"/>
        <v>18800</v>
      </c>
      <c r="J137" s="8">
        <f t="shared" si="126"/>
        <v>20300</v>
      </c>
      <c r="K137" s="8">
        <f t="shared" si="126"/>
        <v>22050</v>
      </c>
      <c r="L137" s="12">
        <v>0.51</v>
      </c>
      <c r="M137" s="12">
        <v>0.62</v>
      </c>
      <c r="N137" s="12">
        <v>0.75</v>
      </c>
      <c r="O137" s="12">
        <v>0.9</v>
      </c>
    </row>
    <row r="138" ht="15.75" customHeight="1">
      <c r="A138" s="5">
        <v>2326.0</v>
      </c>
      <c r="B138" s="10" t="s">
        <v>52</v>
      </c>
      <c r="C138" s="5">
        <v>70.0</v>
      </c>
      <c r="D138" s="10" t="s">
        <v>141</v>
      </c>
      <c r="E138" s="10"/>
      <c r="F138" s="10"/>
      <c r="G138" s="8">
        <v>11800.0</v>
      </c>
      <c r="H138" s="8">
        <f t="shared" ref="H138:K138" si="127">IF(NOT($A138=""),CEILING($G138*(1+L138),50),"")
</f>
        <v>17850</v>
      </c>
      <c r="I138" s="8">
        <f t="shared" si="127"/>
        <v>19150</v>
      </c>
      <c r="J138" s="8">
        <f t="shared" si="127"/>
        <v>20650</v>
      </c>
      <c r="K138" s="8">
        <f t="shared" si="127"/>
        <v>22450</v>
      </c>
      <c r="L138" s="12">
        <v>0.51</v>
      </c>
      <c r="M138" s="12">
        <v>0.62</v>
      </c>
      <c r="N138" s="12">
        <v>0.75</v>
      </c>
      <c r="O138" s="12">
        <v>0.9</v>
      </c>
    </row>
    <row r="139" ht="15.75" customHeight="1">
      <c r="C139" s="13">
        <v>140.0</v>
      </c>
      <c r="D139" s="13" t="s">
        <v>142</v>
      </c>
      <c r="G139" s="14">
        <v>16134.0</v>
      </c>
      <c r="H139" s="8">
        <f t="shared" ref="H139:K139" si="128">IF($G139&gt;0,CEILING($G139*(1+L139),50), "")
</f>
        <v>22600</v>
      </c>
      <c r="I139" s="8">
        <f t="shared" si="128"/>
        <v>25500</v>
      </c>
      <c r="J139" s="8">
        <f t="shared" si="128"/>
        <v>26650</v>
      </c>
      <c r="K139" s="8">
        <f t="shared" si="128"/>
        <v>28750</v>
      </c>
      <c r="L139" s="15">
        <v>0.4</v>
      </c>
      <c r="M139" s="15">
        <v>0.58</v>
      </c>
      <c r="N139" s="15">
        <v>0.65</v>
      </c>
      <c r="O139" s="15">
        <v>0.78</v>
      </c>
    </row>
    <row r="140" ht="15.75" customHeight="1">
      <c r="D140" s="13" t="s">
        <v>143</v>
      </c>
      <c r="G140" s="14">
        <v>13278.0</v>
      </c>
      <c r="H140" s="8">
        <f t="shared" ref="H140:K140" si="129">IF($G140&gt;0,CEILING($G140*(1+L140),50), "")
</f>
        <v>18600</v>
      </c>
      <c r="I140" s="8">
        <f t="shared" si="129"/>
        <v>21000</v>
      </c>
      <c r="J140" s="8">
        <f t="shared" si="129"/>
        <v>21950</v>
      </c>
      <c r="K140" s="8">
        <f t="shared" si="129"/>
        <v>23650</v>
      </c>
      <c r="L140" s="15">
        <v>0.4</v>
      </c>
      <c r="M140" s="15">
        <v>0.58</v>
      </c>
      <c r="N140" s="15">
        <v>0.65</v>
      </c>
      <c r="O140" s="15">
        <v>0.78</v>
      </c>
    </row>
    <row r="141" ht="15.75" customHeight="1">
      <c r="A141" s="5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9"/>
      <c r="M141" s="9"/>
      <c r="N141" s="9"/>
      <c r="O141" s="9"/>
    </row>
    <row r="142" ht="15.75" customHeight="1">
      <c r="A142" s="5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9"/>
      <c r="M142" s="9"/>
      <c r="N142" s="9"/>
      <c r="O142" s="9"/>
    </row>
    <row r="143" ht="15.75" customHeight="1">
      <c r="A143" s="5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9"/>
      <c r="M143" s="9"/>
      <c r="N143" s="9"/>
      <c r="O143" s="9"/>
    </row>
    <row r="144" ht="15.75" customHeight="1">
      <c r="A144" s="5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9"/>
      <c r="M144" s="9"/>
      <c r="N144" s="9"/>
      <c r="O144" s="9"/>
    </row>
    <row r="145" ht="15.75" customHeight="1">
      <c r="A145" s="5">
        <v>3400.0</v>
      </c>
      <c r="B145" s="10" t="s">
        <v>34</v>
      </c>
      <c r="C145" s="10" t="s">
        <v>144</v>
      </c>
      <c r="D145" s="10" t="s">
        <v>145</v>
      </c>
      <c r="E145" s="10" t="s">
        <v>18</v>
      </c>
      <c r="F145" s="10"/>
      <c r="G145" s="8">
        <v>20197.0</v>
      </c>
      <c r="H145" s="8">
        <f t="shared" ref="H145:K145" si="130">IF(NOT($A145=""),CEILING($G145*(1+L145),50),"")
</f>
        <v>28300</v>
      </c>
      <c r="I145" s="8">
        <f t="shared" si="130"/>
        <v>31950</v>
      </c>
      <c r="J145" s="8">
        <f t="shared" si="130"/>
        <v>33350</v>
      </c>
      <c r="K145" s="8">
        <f t="shared" si="130"/>
        <v>36000</v>
      </c>
      <c r="L145" s="9">
        <v>0.4</v>
      </c>
      <c r="M145" s="9">
        <v>0.58</v>
      </c>
      <c r="N145" s="9">
        <v>0.65</v>
      </c>
      <c r="O145" s="9">
        <v>0.78</v>
      </c>
    </row>
    <row r="146" ht="15.75" customHeight="1">
      <c r="A146" s="16">
        <v>3401.0</v>
      </c>
      <c r="B146" s="7" t="s">
        <v>34</v>
      </c>
      <c r="C146" s="7" t="s">
        <v>146</v>
      </c>
      <c r="D146" s="7" t="s">
        <v>145</v>
      </c>
      <c r="E146" s="7" t="s">
        <v>18</v>
      </c>
      <c r="F146" s="10"/>
      <c r="G146" s="8">
        <v>15998.0</v>
      </c>
      <c r="H146" s="8">
        <f t="shared" ref="H146:K146" si="131">IF(NOT($A146=""),CEILING($G146*(1+L146),50),"")
</f>
        <v>22400</v>
      </c>
      <c r="I146" s="8">
        <f t="shared" si="131"/>
        <v>25300</v>
      </c>
      <c r="J146" s="8">
        <f t="shared" si="131"/>
        <v>26400</v>
      </c>
      <c r="K146" s="8">
        <f t="shared" si="131"/>
        <v>28500</v>
      </c>
      <c r="L146" s="9">
        <v>0.4</v>
      </c>
      <c r="M146" s="9">
        <v>0.58</v>
      </c>
      <c r="N146" s="9">
        <v>0.65</v>
      </c>
      <c r="O146" s="9">
        <v>0.78</v>
      </c>
    </row>
    <row r="147" ht="15.75" customHeight="1">
      <c r="A147" s="16">
        <v>3402.0</v>
      </c>
      <c r="B147" s="7" t="s">
        <v>34</v>
      </c>
      <c r="C147" s="7" t="s">
        <v>147</v>
      </c>
      <c r="D147" s="7" t="s">
        <v>145</v>
      </c>
      <c r="E147" s="7" t="s">
        <v>18</v>
      </c>
      <c r="F147" s="10"/>
      <c r="G147" s="8">
        <v>18696.0</v>
      </c>
      <c r="H147" s="8">
        <f t="shared" ref="H147:K147" si="132">IF(NOT($A147=""),CEILING($G147*(1+L147),50),"")
</f>
        <v>26200</v>
      </c>
      <c r="I147" s="8">
        <f t="shared" si="132"/>
        <v>29550</v>
      </c>
      <c r="J147" s="8">
        <f t="shared" si="132"/>
        <v>30850</v>
      </c>
      <c r="K147" s="8">
        <f t="shared" si="132"/>
        <v>33300</v>
      </c>
      <c r="L147" s="9">
        <v>0.4</v>
      </c>
      <c r="M147" s="9">
        <v>0.58</v>
      </c>
      <c r="N147" s="9">
        <v>0.65</v>
      </c>
      <c r="O147" s="9">
        <v>0.78</v>
      </c>
    </row>
    <row r="148" ht="15.75" customHeight="1">
      <c r="A148" s="16">
        <v>3403.0</v>
      </c>
      <c r="B148" s="7" t="s">
        <v>34</v>
      </c>
      <c r="C148" s="7" t="s">
        <v>148</v>
      </c>
      <c r="D148" s="7" t="s">
        <v>145</v>
      </c>
      <c r="E148" s="7" t="s">
        <v>18</v>
      </c>
      <c r="F148" s="10"/>
      <c r="G148" s="8">
        <v>21992.0</v>
      </c>
      <c r="H148" s="8">
        <f t="shared" ref="H148:K148" si="133">IF(NOT($A148=""),CEILING($G148*(1+L148),50),"")
</f>
        <v>30800</v>
      </c>
      <c r="I148" s="8">
        <f t="shared" si="133"/>
        <v>34750</v>
      </c>
      <c r="J148" s="8">
        <f t="shared" si="133"/>
        <v>36300</v>
      </c>
      <c r="K148" s="8">
        <f t="shared" si="133"/>
        <v>39150</v>
      </c>
      <c r="L148" s="9">
        <v>0.4</v>
      </c>
      <c r="M148" s="9">
        <v>0.58</v>
      </c>
      <c r="N148" s="9">
        <v>0.65</v>
      </c>
      <c r="O148" s="9">
        <v>0.78</v>
      </c>
    </row>
    <row r="149" ht="15.75" customHeight="1">
      <c r="A149" s="16">
        <v>3404.0</v>
      </c>
      <c r="B149" s="7" t="s">
        <v>15</v>
      </c>
      <c r="C149" s="7" t="s">
        <v>149</v>
      </c>
      <c r="D149" s="7" t="s">
        <v>145</v>
      </c>
      <c r="E149" s="7" t="s">
        <v>18</v>
      </c>
      <c r="F149" s="10"/>
      <c r="G149" s="8">
        <v>28351.0</v>
      </c>
      <c r="H149" s="8">
        <f t="shared" ref="H149:K149" si="134">IF(NOT($A149=""),CEILING($G149*(1+L149),50),"")
</f>
        <v>39700</v>
      </c>
      <c r="I149" s="8">
        <f t="shared" si="134"/>
        <v>44800</v>
      </c>
      <c r="J149" s="8">
        <f t="shared" si="134"/>
        <v>46800</v>
      </c>
      <c r="K149" s="8">
        <f t="shared" si="134"/>
        <v>50500</v>
      </c>
      <c r="L149" s="9">
        <v>0.4</v>
      </c>
      <c r="M149" s="9">
        <v>0.58</v>
      </c>
      <c r="N149" s="9">
        <v>0.65</v>
      </c>
      <c r="O149" s="9">
        <v>0.78</v>
      </c>
    </row>
    <row r="150" ht="15.75" customHeight="1">
      <c r="A150" s="16">
        <v>3405.0</v>
      </c>
      <c r="B150" s="7" t="s">
        <v>15</v>
      </c>
      <c r="C150" s="7" t="s">
        <v>150</v>
      </c>
      <c r="D150" s="7" t="s">
        <v>145</v>
      </c>
      <c r="E150" s="7" t="s">
        <v>18</v>
      </c>
      <c r="F150" s="10"/>
      <c r="G150" s="8">
        <v>29995.0</v>
      </c>
      <c r="H150" s="8">
        <f t="shared" ref="H150:K150" si="135">IF(NOT($A150=""),CEILING($G150*(1+L150),50),"")
</f>
        <v>42000</v>
      </c>
      <c r="I150" s="8">
        <f t="shared" si="135"/>
        <v>47400</v>
      </c>
      <c r="J150" s="8">
        <f t="shared" si="135"/>
        <v>49500</v>
      </c>
      <c r="K150" s="8">
        <f t="shared" si="135"/>
        <v>53400</v>
      </c>
      <c r="L150" s="9">
        <v>0.4</v>
      </c>
      <c r="M150" s="9">
        <v>0.58</v>
      </c>
      <c r="N150" s="9">
        <v>0.65</v>
      </c>
      <c r="O150" s="9">
        <v>0.78</v>
      </c>
    </row>
    <row r="151" ht="15.75" customHeight="1">
      <c r="A151" s="10"/>
      <c r="B151" s="7"/>
      <c r="C151" s="7"/>
      <c r="D151" s="7"/>
      <c r="E151" s="7"/>
      <c r="F151" s="10"/>
      <c r="G151" s="17"/>
      <c r="H151" s="17" t="str">
        <f t="shared" ref="H151:K151" si="136">IF(NOT($A151=""),CEILING($G151*(1+L151),50),"")
</f>
        <v/>
      </c>
      <c r="I151" s="17" t="str">
        <f t="shared" si="136"/>
        <v/>
      </c>
      <c r="J151" s="17" t="str">
        <f t="shared" si="136"/>
        <v/>
      </c>
      <c r="K151" s="17" t="str">
        <f t="shared" si="136"/>
        <v/>
      </c>
      <c r="L151" s="9">
        <v>0.4</v>
      </c>
      <c r="M151" s="9">
        <v>0.58</v>
      </c>
      <c r="N151" s="9">
        <v>0.65</v>
      </c>
      <c r="O151" s="9">
        <v>0.78</v>
      </c>
    </row>
    <row r="152" ht="15.75" customHeight="1">
      <c r="H152" s="18" t="str">
        <f>IF(NOT($A152=""),CEILING(OTROS!$E84*(1+OTROS!J84),50),"")
</f>
        <v/>
      </c>
      <c r="I152" s="18" t="str">
        <f>IF(NOT($A152=""),CEILING(OTROS!$E84*(1+OTROS!K84),50),"")
</f>
        <v/>
      </c>
      <c r="J152" s="18" t="str">
        <f>IF(NOT($A152=""),CEILING(OTROS!$E84*(1+OTROS!L84),50),"")
</f>
        <v/>
      </c>
      <c r="K152" s="18" t="str">
        <f>IF(NOT($A152=""),CEILING(OTROS!$E84*(1+OTROS!M84),50),"")
</f>
        <v/>
      </c>
    </row>
    <row r="153" ht="15.75" customHeight="1">
      <c r="H153" s="18" t="str">
        <f>IF(NOT($A153=""),CEILING(OTROS!$E85*(1+OTROS!J85),50),"")
</f>
        <v/>
      </c>
      <c r="I153" s="18" t="str">
        <f>IF(NOT($A153=""),CEILING(OTROS!$E85*(1+OTROS!K85),50),"")
</f>
        <v/>
      </c>
      <c r="J153" s="18" t="str">
        <f>IF(NOT($A153=""),CEILING(OTROS!$E85*(1+OTROS!L85),50),"")
</f>
        <v/>
      </c>
      <c r="K153" s="18" t="str">
        <f>IF(NOT($A153=""),CEILING(OTROS!$E85*(1+OTROS!M85),50),"")
</f>
        <v/>
      </c>
    </row>
    <row r="154" ht="15.75" customHeight="1">
      <c r="H154" s="18" t="str">
        <f>IF(NOT($A154=""),CEILING(OTROS!$E86*(1+OTROS!J86),50),"")
</f>
        <v/>
      </c>
      <c r="I154" s="18" t="str">
        <f>IF(NOT($A154=""),CEILING(OTROS!$E86*(1+OTROS!K86),50),"")
</f>
        <v/>
      </c>
      <c r="J154" s="18" t="str">
        <f>IF(NOT($A154=""),CEILING(OTROS!$E86*(1+OTROS!L86),50),"")
</f>
        <v/>
      </c>
      <c r="K154" s="18" t="str">
        <f>IF(NOT($A154=""),CEILING(OTROS!$E86*(1+OTROS!M86),50),"")
</f>
        <v/>
      </c>
    </row>
    <row r="155" ht="15.75" customHeight="1">
      <c r="H155" s="18" t="str">
        <f>IF(NOT($A155=""),CEILING(OTROS!$E87*(1+OTROS!J87),50),"")
</f>
        <v/>
      </c>
      <c r="I155" s="18" t="str">
        <f>IF(NOT($A155=""),CEILING(OTROS!$E87*(1+OTROS!K87),50),"")
</f>
        <v/>
      </c>
      <c r="J155" s="18" t="str">
        <f>IF(NOT($A155=""),CEILING(OTROS!$E87*(1+OTROS!L87),50),"")
</f>
        <v/>
      </c>
      <c r="K155" s="18" t="str">
        <f>IF(NOT($A155=""),CEILING(OTROS!$E87*(1+OTROS!M87),50),"")
</f>
        <v/>
      </c>
    </row>
    <row r="156" ht="15.75" customHeight="1">
      <c r="H156" s="18" t="str">
        <f>IF(NOT($A156=""),CEILING(OTROS!$E88*(1+OTROS!J88),50),"")
</f>
        <v/>
      </c>
      <c r="I156" s="18" t="str">
        <f>IF(NOT($A156=""),CEILING(OTROS!$E88*(1+OTROS!K88),50),"")
</f>
        <v/>
      </c>
      <c r="J156" s="18" t="str">
        <f>IF(NOT($A156=""),CEILING(OTROS!$E88*(1+OTROS!L88),50),"")
</f>
        <v/>
      </c>
      <c r="K156" s="18" t="str">
        <f>IF(NOT($A156=""),CEILING(OTROS!$E88*(1+OTROS!M88),50),"")
</f>
        <v/>
      </c>
    </row>
    <row r="157" ht="15.75" customHeight="1">
      <c r="H157" s="18" t="str">
        <f>IF(NOT($A157=""),CEILING(OTROS!$E89*(1+OTROS!J89),50),"")
</f>
        <v/>
      </c>
      <c r="I157" s="18" t="str">
        <f>IF(NOT($A157=""),CEILING(OTROS!$E89*(1+OTROS!K89),50),"")
</f>
        <v/>
      </c>
      <c r="J157" s="18" t="str">
        <f>IF(NOT($A157=""),CEILING(OTROS!$E89*(1+OTROS!L89),50),"")
</f>
        <v/>
      </c>
      <c r="K157" s="18" t="str">
        <f>IF(NOT($A157=""),CEILING(OTROS!$E89*(1+OTROS!M89),50),"")
</f>
        <v/>
      </c>
    </row>
    <row r="158" ht="15.75" customHeight="1">
      <c r="G158" s="18"/>
      <c r="H158" s="18" t="str">
        <f t="shared" ref="H158:K158" si="137">IF(NOT($A158=""),CEILING($G158*(1+L158),50),"")
</f>
        <v/>
      </c>
      <c r="I158" s="18" t="str">
        <f t="shared" si="137"/>
        <v/>
      </c>
      <c r="J158" s="18" t="str">
        <f t="shared" si="137"/>
        <v/>
      </c>
      <c r="K158" s="18" t="str">
        <f t="shared" si="137"/>
        <v/>
      </c>
      <c r="L158" s="15" t="str">
        <f>IF($G158&gt;0,PORCENTAJES!B$2,"")</f>
        <v/>
      </c>
      <c r="M158" s="15" t="str">
        <f>IF($G158&gt;0,PORCENTAJES!C$2,"")</f>
        <v/>
      </c>
      <c r="N158" s="15" t="str">
        <f>IF($G158&gt;0,PORCENTAJES!D$2,"")</f>
        <v/>
      </c>
      <c r="O158" s="15" t="str">
        <f>IF($G158&gt;0,PORCENTAJES!E$2,"")</f>
        <v/>
      </c>
    </row>
    <row r="159" ht="15.75" customHeight="1">
      <c r="G159" s="18"/>
      <c r="H159" s="18" t="str">
        <f t="shared" ref="H159:K159" si="138">IF(NOT($A159=""),CEILING($G159*(1+L159),50),"")
</f>
        <v/>
      </c>
      <c r="I159" s="18" t="str">
        <f t="shared" si="138"/>
        <v/>
      </c>
      <c r="J159" s="18" t="str">
        <f t="shared" si="138"/>
        <v/>
      </c>
      <c r="K159" s="18" t="str">
        <f t="shared" si="138"/>
        <v/>
      </c>
      <c r="L159" s="15" t="str">
        <f>IF($G159&gt;0,PORCENTAJES!B$2,"")</f>
        <v/>
      </c>
      <c r="M159" s="15" t="str">
        <f>IF($G159&gt;0,PORCENTAJES!C$2,"")</f>
        <v/>
      </c>
      <c r="N159" s="15" t="str">
        <f>IF($G159&gt;0,PORCENTAJES!D$2,"")</f>
        <v/>
      </c>
      <c r="O159" s="15" t="str">
        <f>IF($G159&gt;0,PORCENTAJES!E$2,"")</f>
        <v/>
      </c>
    </row>
    <row r="160" ht="15.75" customHeight="1">
      <c r="G160" s="18"/>
      <c r="H160" s="18" t="str">
        <f t="shared" ref="H160:K160" si="139">IF(NOT($A160=""),CEILING($G160*(1+L160),50),"")
</f>
        <v/>
      </c>
      <c r="I160" s="18" t="str">
        <f t="shared" si="139"/>
        <v/>
      </c>
      <c r="J160" s="18" t="str">
        <f t="shared" si="139"/>
        <v/>
      </c>
      <c r="K160" s="18" t="str">
        <f t="shared" si="139"/>
        <v/>
      </c>
      <c r="L160" s="15" t="str">
        <f>IF($G160&gt;0,PORCENTAJES!B$2,"")</f>
        <v/>
      </c>
      <c r="M160" s="15" t="str">
        <f>IF($G160&gt;0,PORCENTAJES!C$2,"")</f>
        <v/>
      </c>
      <c r="N160" s="15" t="str">
        <f>IF($G160&gt;0,PORCENTAJES!D$2,"")</f>
        <v/>
      </c>
      <c r="O160" s="15" t="str">
        <f>IF($G160&gt;0,PORCENTAJES!E$2,"")</f>
        <v/>
      </c>
    </row>
    <row r="161" ht="15.75" customHeight="1">
      <c r="G161" s="18"/>
      <c r="H161" s="18" t="str">
        <f t="shared" ref="H161:K161" si="140">IF(NOT($A161=""),CEILING($G161*(1+L161),50),"")
</f>
        <v/>
      </c>
      <c r="I161" s="18" t="str">
        <f t="shared" si="140"/>
        <v/>
      </c>
      <c r="J161" s="18" t="str">
        <f t="shared" si="140"/>
        <v/>
      </c>
      <c r="K161" s="18" t="str">
        <f t="shared" si="140"/>
        <v/>
      </c>
      <c r="L161" s="15" t="str">
        <f>IF($G161&gt;0,PORCENTAJES!B$2,"")</f>
        <v/>
      </c>
      <c r="M161" s="15" t="str">
        <f>IF($G161&gt;0,PORCENTAJES!C$2,"")</f>
        <v/>
      </c>
      <c r="N161" s="15" t="str">
        <f>IF($G161&gt;0,PORCENTAJES!D$2,"")</f>
        <v/>
      </c>
      <c r="O161" s="15" t="str">
        <f>IF($G161&gt;0,PORCENTAJES!E$2,"")</f>
        <v/>
      </c>
    </row>
    <row r="162" ht="15.75" customHeight="1">
      <c r="G162" s="18"/>
      <c r="H162" s="18" t="str">
        <f t="shared" ref="H162:K162" si="141">IF(NOT($A162=""),CEILING($G162*(1+L162),50),"")
</f>
        <v/>
      </c>
      <c r="I162" s="18" t="str">
        <f t="shared" si="141"/>
        <v/>
      </c>
      <c r="J162" s="18" t="str">
        <f t="shared" si="141"/>
        <v/>
      </c>
      <c r="K162" s="18" t="str">
        <f t="shared" si="141"/>
        <v/>
      </c>
      <c r="L162" s="15" t="str">
        <f>IF($G162&gt;0,PORCENTAJES!B$2,"")</f>
        <v/>
      </c>
      <c r="M162" s="15" t="str">
        <f>IF($G162&gt;0,PORCENTAJES!C$2,"")</f>
        <v/>
      </c>
      <c r="N162" s="15" t="str">
        <f>IF($G162&gt;0,PORCENTAJES!D$2,"")</f>
        <v/>
      </c>
      <c r="O162" s="15" t="str">
        <f>IF($G162&gt;0,PORCENTAJES!E$2,"")</f>
        <v/>
      </c>
    </row>
    <row r="163" ht="15.75" customHeight="1">
      <c r="G163" s="18"/>
      <c r="H163" s="18" t="str">
        <f t="shared" ref="H163:K163" si="142">IF(NOT($A163=""),CEILING($G163*(1+L163),50),"")
</f>
        <v/>
      </c>
      <c r="I163" s="18" t="str">
        <f t="shared" si="142"/>
        <v/>
      </c>
      <c r="J163" s="18" t="str">
        <f t="shared" si="142"/>
        <v/>
      </c>
      <c r="K163" s="18" t="str">
        <f t="shared" si="142"/>
        <v/>
      </c>
      <c r="L163" s="15" t="str">
        <f>IF($G163&gt;0,PORCENTAJES!B$2,"")</f>
        <v/>
      </c>
      <c r="M163" s="15" t="str">
        <f>IF($G163&gt;0,PORCENTAJES!C$2,"")</f>
        <v/>
      </c>
      <c r="N163" s="15" t="str">
        <f>IF($G163&gt;0,PORCENTAJES!D$2,"")</f>
        <v/>
      </c>
      <c r="O163" s="15" t="str">
        <f>IF($G163&gt;0,PORCENTAJES!E$2,"")</f>
        <v/>
      </c>
    </row>
    <row r="164" ht="15.75" customHeight="1">
      <c r="G164" s="18"/>
      <c r="H164" s="18" t="str">
        <f t="shared" ref="H164:K164" si="143">IF(NOT($A164=""),CEILING($G164*(1+L164),50),"")
</f>
        <v/>
      </c>
      <c r="I164" s="18" t="str">
        <f t="shared" si="143"/>
        <v/>
      </c>
      <c r="J164" s="18" t="str">
        <f t="shared" si="143"/>
        <v/>
      </c>
      <c r="K164" s="18" t="str">
        <f t="shared" si="143"/>
        <v/>
      </c>
      <c r="L164" s="15" t="str">
        <f>IF($G164&gt;0,PORCENTAJES!B$2,"")</f>
        <v/>
      </c>
      <c r="M164" s="15" t="str">
        <f>IF($G164&gt;0,PORCENTAJES!C$2,"")</f>
        <v/>
      </c>
      <c r="N164" s="15" t="str">
        <f>IF($G164&gt;0,PORCENTAJES!D$2,"")</f>
        <v/>
      </c>
      <c r="O164" s="15" t="str">
        <f>IF($G164&gt;0,PORCENTAJES!E$2,"")</f>
        <v/>
      </c>
    </row>
    <row r="165" ht="15.75" customHeight="1">
      <c r="G165" s="18"/>
      <c r="H165" s="18" t="str">
        <f t="shared" ref="H165:K165" si="144">IF(NOT($A165=""),CEILING($G165*(1+L165),50),"")
</f>
        <v/>
      </c>
      <c r="I165" s="18" t="str">
        <f t="shared" si="144"/>
        <v/>
      </c>
      <c r="J165" s="18" t="str">
        <f t="shared" si="144"/>
        <v/>
      </c>
      <c r="K165" s="18" t="str">
        <f t="shared" si="144"/>
        <v/>
      </c>
      <c r="L165" s="15" t="str">
        <f>IF($G165&gt;0,PORCENTAJES!B$2,"")</f>
        <v/>
      </c>
      <c r="M165" s="15" t="str">
        <f>IF($G165&gt;0,PORCENTAJES!C$2,"")</f>
        <v/>
      </c>
      <c r="N165" s="15" t="str">
        <f>IF($G165&gt;0,PORCENTAJES!D$2,"")</f>
        <v/>
      </c>
      <c r="O165" s="15" t="str">
        <f>IF($G165&gt;0,PORCENTAJES!E$2,"")</f>
        <v/>
      </c>
    </row>
    <row r="166" ht="15.75" customHeight="1">
      <c r="G166" s="18"/>
      <c r="H166" s="18" t="str">
        <f t="shared" ref="H166:K166" si="145">IF(NOT($A166=""),CEILING($G166*(1+L166),50),"")
</f>
        <v/>
      </c>
      <c r="I166" s="18" t="str">
        <f t="shared" si="145"/>
        <v/>
      </c>
      <c r="J166" s="18" t="str">
        <f t="shared" si="145"/>
        <v/>
      </c>
      <c r="K166" s="18" t="str">
        <f t="shared" si="145"/>
        <v/>
      </c>
      <c r="L166" s="15" t="str">
        <f>IF($G166&gt;0,PORCENTAJES!B$2,"")</f>
        <v/>
      </c>
      <c r="M166" s="15" t="str">
        <f>IF($G166&gt;0,PORCENTAJES!C$2,"")</f>
        <v/>
      </c>
      <c r="N166" s="15" t="str">
        <f>IF($G166&gt;0,PORCENTAJES!D$2,"")</f>
        <v/>
      </c>
      <c r="O166" s="15" t="str">
        <f>IF($G166&gt;0,PORCENTAJES!E$2,"")</f>
        <v/>
      </c>
    </row>
    <row r="167" ht="15.75" customHeight="1">
      <c r="G167" s="18"/>
      <c r="H167" s="18" t="str">
        <f t="shared" ref="H167:K167" si="146">IF(NOT($A167=""),CEILING($G167*(1+L167),50),"")
</f>
        <v/>
      </c>
      <c r="I167" s="18" t="str">
        <f t="shared" si="146"/>
        <v/>
      </c>
      <c r="J167" s="18" t="str">
        <f t="shared" si="146"/>
        <v/>
      </c>
      <c r="K167" s="18" t="str">
        <f t="shared" si="146"/>
        <v/>
      </c>
      <c r="L167" s="15" t="str">
        <f>IF($G167&gt;0,PORCENTAJES!B$2,"")</f>
        <v/>
      </c>
      <c r="M167" s="15" t="str">
        <f>IF($G167&gt;0,PORCENTAJES!C$2,"")</f>
        <v/>
      </c>
      <c r="N167" s="15" t="str">
        <f>IF($G167&gt;0,PORCENTAJES!D$2,"")</f>
        <v/>
      </c>
      <c r="O167" s="15" t="str">
        <f>IF($G167&gt;0,PORCENTAJES!E$2,"")</f>
        <v/>
      </c>
    </row>
    <row r="168" ht="15.75" customHeight="1">
      <c r="G168" s="18"/>
      <c r="H168" s="18" t="str">
        <f t="shared" ref="H168:K168" si="147">IF(NOT($A168=""),CEILING($G168*(1+L168),50),"")
</f>
        <v/>
      </c>
      <c r="I168" s="18" t="str">
        <f t="shared" si="147"/>
        <v/>
      </c>
      <c r="J168" s="18" t="str">
        <f t="shared" si="147"/>
        <v/>
      </c>
      <c r="K168" s="18" t="str">
        <f t="shared" si="147"/>
        <v/>
      </c>
      <c r="L168" s="15" t="str">
        <f>IF($G168&gt;0,PORCENTAJES!B$2,"")</f>
        <v/>
      </c>
      <c r="M168" s="15" t="str">
        <f>IF($G168&gt;0,PORCENTAJES!C$2,"")</f>
        <v/>
      </c>
      <c r="N168" s="15" t="str">
        <f>IF($G168&gt;0,PORCENTAJES!D$2,"")</f>
        <v/>
      </c>
      <c r="O168" s="15" t="str">
        <f>IF($G168&gt;0,PORCENTAJES!E$2,"")</f>
        <v/>
      </c>
    </row>
    <row r="169" ht="15.75" customHeight="1">
      <c r="G169" s="18"/>
      <c r="H169" s="18" t="str">
        <f t="shared" ref="H169:K169" si="148">IF(NOT($A169=""),CEILING($G169*(1+L169),50),"")
</f>
        <v/>
      </c>
      <c r="I169" s="18" t="str">
        <f t="shared" si="148"/>
        <v/>
      </c>
      <c r="J169" s="18" t="str">
        <f t="shared" si="148"/>
        <v/>
      </c>
      <c r="K169" s="18" t="str">
        <f t="shared" si="148"/>
        <v/>
      </c>
      <c r="L169" s="15" t="str">
        <f>IF($G169&gt;0,PORCENTAJES!B$2,"")</f>
        <v/>
      </c>
      <c r="M169" s="15" t="str">
        <f>IF($G169&gt;0,PORCENTAJES!C$2,"")</f>
        <v/>
      </c>
      <c r="N169" s="15" t="str">
        <f>IF($G169&gt;0,PORCENTAJES!D$2,"")</f>
        <v/>
      </c>
      <c r="O169" s="15" t="str">
        <f>IF($G169&gt;0,PORCENTAJES!E$2,"")</f>
        <v/>
      </c>
    </row>
    <row r="170" ht="15.75" customHeight="1">
      <c r="G170" s="18"/>
      <c r="H170" s="18" t="str">
        <f t="shared" ref="H170:K170" si="149">IF(NOT($A170=""),CEILING($G170*(1+L170),50),"")
</f>
        <v/>
      </c>
      <c r="I170" s="18" t="str">
        <f t="shared" si="149"/>
        <v/>
      </c>
      <c r="J170" s="18" t="str">
        <f t="shared" si="149"/>
        <v/>
      </c>
      <c r="K170" s="18" t="str">
        <f t="shared" si="149"/>
        <v/>
      </c>
      <c r="L170" s="15" t="str">
        <f>IF($G170&gt;0,PORCENTAJES!B$2,"")</f>
        <v/>
      </c>
      <c r="M170" s="15" t="str">
        <f>IF($G170&gt;0,PORCENTAJES!C$2,"")</f>
        <v/>
      </c>
      <c r="N170" s="15" t="str">
        <f>IF($G170&gt;0,PORCENTAJES!D$2,"")</f>
        <v/>
      </c>
      <c r="O170" s="15" t="str">
        <f>IF($G170&gt;0,PORCENTAJES!E$2,"")</f>
        <v/>
      </c>
    </row>
    <row r="171" ht="15.75" customHeight="1">
      <c r="G171" s="18"/>
      <c r="H171" s="18" t="str">
        <f t="shared" ref="H171:K171" si="150">IF(NOT($A171=""),CEILING($G171*(1+L171),50),"")
</f>
        <v/>
      </c>
      <c r="I171" s="18" t="str">
        <f t="shared" si="150"/>
        <v/>
      </c>
      <c r="J171" s="18" t="str">
        <f t="shared" si="150"/>
        <v/>
      </c>
      <c r="K171" s="18" t="str">
        <f t="shared" si="150"/>
        <v/>
      </c>
      <c r="L171" s="15" t="str">
        <f>IF($G171&gt;0,PORCENTAJES!B$2,"")</f>
        <v/>
      </c>
      <c r="M171" s="15" t="str">
        <f>IF($G171&gt;0,PORCENTAJES!C$2,"")</f>
        <v/>
      </c>
      <c r="N171" s="15" t="str">
        <f>IF($G171&gt;0,PORCENTAJES!D$2,"")</f>
        <v/>
      </c>
      <c r="O171" s="15" t="str">
        <f>IF($G171&gt;0,PORCENTAJES!E$2,"")</f>
        <v/>
      </c>
    </row>
    <row r="172" ht="15.75" customHeight="1">
      <c r="G172" s="18"/>
      <c r="H172" s="18" t="str">
        <f t="shared" ref="H172:K172" si="151">IF(NOT($A172=""),CEILING($G172*(1+L172),50),"")
</f>
        <v/>
      </c>
      <c r="I172" s="18" t="str">
        <f t="shared" si="151"/>
        <v/>
      </c>
      <c r="J172" s="18" t="str">
        <f t="shared" si="151"/>
        <v/>
      </c>
      <c r="K172" s="18" t="str">
        <f t="shared" si="151"/>
        <v/>
      </c>
      <c r="L172" s="15" t="str">
        <f>IF($G172&gt;0,PORCENTAJES!B$2,"")</f>
        <v/>
      </c>
      <c r="M172" s="15" t="str">
        <f>IF($G172&gt;0,PORCENTAJES!C$2,"")</f>
        <v/>
      </c>
      <c r="N172" s="15" t="str">
        <f>IF($G172&gt;0,PORCENTAJES!D$2,"")</f>
        <v/>
      </c>
      <c r="O172" s="15" t="str">
        <f>IF($G172&gt;0,PORCENTAJES!E$2,"")</f>
        <v/>
      </c>
    </row>
    <row r="173" ht="15.75" customHeight="1">
      <c r="G173" s="18"/>
      <c r="H173" s="18" t="str">
        <f t="shared" ref="H173:K173" si="152">IF(NOT($A173=""),CEILING($G173*(1+L173),50),"")
</f>
        <v/>
      </c>
      <c r="I173" s="18" t="str">
        <f t="shared" si="152"/>
        <v/>
      </c>
      <c r="J173" s="18" t="str">
        <f t="shared" si="152"/>
        <v/>
      </c>
      <c r="K173" s="18" t="str">
        <f t="shared" si="152"/>
        <v/>
      </c>
      <c r="L173" s="15" t="str">
        <f>IF($G173&gt;0,PORCENTAJES!B$2,"")</f>
        <v/>
      </c>
      <c r="M173" s="15" t="str">
        <f>IF($G173&gt;0,PORCENTAJES!C$2,"")</f>
        <v/>
      </c>
      <c r="N173" s="15" t="str">
        <f>IF($G173&gt;0,PORCENTAJES!D$2,"")</f>
        <v/>
      </c>
      <c r="O173" s="15" t="str">
        <f>IF($G173&gt;0,PORCENTAJES!E$2,"")</f>
        <v/>
      </c>
    </row>
    <row r="174" ht="15.75" customHeight="1">
      <c r="G174" s="18"/>
      <c r="H174" s="18" t="str">
        <f t="shared" ref="H174:K174" si="153">IF(NOT($A174=""),CEILING($G174*(1+L174),50),"")
</f>
        <v/>
      </c>
      <c r="I174" s="18" t="str">
        <f t="shared" si="153"/>
        <v/>
      </c>
      <c r="J174" s="18" t="str">
        <f t="shared" si="153"/>
        <v/>
      </c>
      <c r="K174" s="18" t="str">
        <f t="shared" si="153"/>
        <v/>
      </c>
      <c r="L174" s="15" t="str">
        <f>IF($G174&gt;0,PORCENTAJES!B$2,"")</f>
        <v/>
      </c>
      <c r="M174" s="15" t="str">
        <f>IF($G174&gt;0,PORCENTAJES!C$2,"")</f>
        <v/>
      </c>
      <c r="N174" s="15" t="str">
        <f>IF($G174&gt;0,PORCENTAJES!D$2,"")</f>
        <v/>
      </c>
      <c r="O174" s="15" t="str">
        <f>IF($G174&gt;0,PORCENTAJES!E$2,"")</f>
        <v/>
      </c>
    </row>
    <row r="175" ht="15.75" customHeight="1">
      <c r="G175" s="18"/>
      <c r="H175" s="18" t="str">
        <f t="shared" ref="H175:K175" si="154">IF(NOT($A175=""),CEILING($G175*(1+L175),50),"")
</f>
        <v/>
      </c>
      <c r="I175" s="18" t="str">
        <f t="shared" si="154"/>
        <v/>
      </c>
      <c r="J175" s="18" t="str">
        <f t="shared" si="154"/>
        <v/>
      </c>
      <c r="K175" s="18" t="str">
        <f t="shared" si="154"/>
        <v/>
      </c>
      <c r="L175" s="15" t="str">
        <f>IF($G175&gt;0,PORCENTAJES!B$2,"")</f>
        <v/>
      </c>
      <c r="M175" s="15" t="str">
        <f>IF($G175&gt;0,PORCENTAJES!C$2,"")</f>
        <v/>
      </c>
      <c r="N175" s="15" t="str">
        <f>IF($G175&gt;0,PORCENTAJES!D$2,"")</f>
        <v/>
      </c>
      <c r="O175" s="15" t="str">
        <f>IF($G175&gt;0,PORCENTAJES!E$2,"")</f>
        <v/>
      </c>
    </row>
    <row r="176" ht="15.75" customHeight="1">
      <c r="G176" s="18"/>
      <c r="H176" s="18" t="str">
        <f t="shared" ref="H176:K176" si="155">IF(NOT($A176=""),CEILING($G176*(1+L176),50),"")
</f>
        <v/>
      </c>
      <c r="I176" s="18" t="str">
        <f t="shared" si="155"/>
        <v/>
      </c>
      <c r="J176" s="18" t="str">
        <f t="shared" si="155"/>
        <v/>
      </c>
      <c r="K176" s="18" t="str">
        <f t="shared" si="155"/>
        <v/>
      </c>
      <c r="L176" s="15" t="str">
        <f>IF($G176&gt;0,PORCENTAJES!B$2,"")</f>
        <v/>
      </c>
      <c r="M176" s="15" t="str">
        <f>IF($G176&gt;0,PORCENTAJES!C$2,"")</f>
        <v/>
      </c>
      <c r="N176" s="15" t="str">
        <f>IF($G176&gt;0,PORCENTAJES!D$2,"")</f>
        <v/>
      </c>
      <c r="O176" s="15" t="str">
        <f>IF($G176&gt;0,PORCENTAJES!E$2,"")</f>
        <v/>
      </c>
    </row>
    <row r="177" ht="15.75" customHeight="1">
      <c r="G177" s="18"/>
      <c r="H177" s="18" t="str">
        <f t="shared" ref="H177:K177" si="156">IF(NOT($A177=""),CEILING($G177*(1+L177),50),"")
</f>
        <v/>
      </c>
      <c r="I177" s="18" t="str">
        <f t="shared" si="156"/>
        <v/>
      </c>
      <c r="J177" s="18" t="str">
        <f t="shared" si="156"/>
        <v/>
      </c>
      <c r="K177" s="18" t="str">
        <f t="shared" si="156"/>
        <v/>
      </c>
      <c r="L177" s="15" t="str">
        <f>IF($G177&gt;0,PORCENTAJES!B$2,"")</f>
        <v/>
      </c>
      <c r="M177" s="15" t="str">
        <f>IF($G177&gt;0,PORCENTAJES!C$2,"")</f>
        <v/>
      </c>
      <c r="N177" s="15" t="str">
        <f>IF($G177&gt;0,PORCENTAJES!D$2,"")</f>
        <v/>
      </c>
      <c r="O177" s="15" t="str">
        <f>IF($G177&gt;0,PORCENTAJES!E$2,"")</f>
        <v/>
      </c>
    </row>
    <row r="178" ht="15.75" customHeight="1">
      <c r="G178" s="18"/>
      <c r="H178" s="18" t="str">
        <f t="shared" ref="H178:K178" si="157">IF(NOT($A178=""),CEILING($G178*(1+L178),50),"")
</f>
        <v/>
      </c>
      <c r="I178" s="18" t="str">
        <f t="shared" si="157"/>
        <v/>
      </c>
      <c r="J178" s="18" t="str">
        <f t="shared" si="157"/>
        <v/>
      </c>
      <c r="K178" s="18" t="str">
        <f t="shared" si="157"/>
        <v/>
      </c>
      <c r="L178" s="15" t="str">
        <f>IF($G178&gt;0,PORCENTAJES!B$2,"")</f>
        <v/>
      </c>
      <c r="M178" s="15" t="str">
        <f>IF($G178&gt;0,PORCENTAJES!C$2,"")</f>
        <v/>
      </c>
      <c r="N178" s="15" t="str">
        <f>IF($G178&gt;0,PORCENTAJES!D$2,"")</f>
        <v/>
      </c>
      <c r="O178" s="15" t="str">
        <f>IF($G178&gt;0,PORCENTAJES!E$2,"")</f>
        <v/>
      </c>
    </row>
    <row r="179" ht="15.75" customHeight="1">
      <c r="G179" s="18"/>
      <c r="H179" s="18" t="str">
        <f t="shared" ref="H179:K179" si="158">IF(NOT($A179=""),CEILING($G179*(1+L179),50),"")
</f>
        <v/>
      </c>
      <c r="I179" s="18" t="str">
        <f t="shared" si="158"/>
        <v/>
      </c>
      <c r="J179" s="18" t="str">
        <f t="shared" si="158"/>
        <v/>
      </c>
      <c r="K179" s="18" t="str">
        <f t="shared" si="158"/>
        <v/>
      </c>
      <c r="L179" s="15" t="str">
        <f>IF($G179&gt;0,PORCENTAJES!B$2,"")</f>
        <v/>
      </c>
      <c r="M179" s="15" t="str">
        <f>IF($G179&gt;0,PORCENTAJES!C$2,"")</f>
        <v/>
      </c>
      <c r="N179" s="15" t="str">
        <f>IF($G179&gt;0,PORCENTAJES!D$2,"")</f>
        <v/>
      </c>
      <c r="O179" s="15" t="str">
        <f>IF($G179&gt;0,PORCENTAJES!E$2,"")</f>
        <v/>
      </c>
    </row>
    <row r="180" ht="15.75" customHeight="1">
      <c r="G180" s="18"/>
      <c r="H180" s="18" t="str">
        <f t="shared" ref="H180:K180" si="159">IF(NOT($A180=""),CEILING($G180*(1+L180),50),"")
</f>
        <v/>
      </c>
      <c r="I180" s="18" t="str">
        <f t="shared" si="159"/>
        <v/>
      </c>
      <c r="J180" s="18" t="str">
        <f t="shared" si="159"/>
        <v/>
      </c>
      <c r="K180" s="18" t="str">
        <f t="shared" si="159"/>
        <v/>
      </c>
      <c r="L180" s="15" t="str">
        <f>IF($G180&gt;0,PORCENTAJES!B$2,"")</f>
        <v/>
      </c>
      <c r="M180" s="15" t="str">
        <f>IF($G180&gt;0,PORCENTAJES!C$2,"")</f>
        <v/>
      </c>
      <c r="N180" s="15" t="str">
        <f>IF($G180&gt;0,PORCENTAJES!D$2,"")</f>
        <v/>
      </c>
      <c r="O180" s="15" t="str">
        <f>IF($G180&gt;0,PORCENTAJES!E$2,"")</f>
        <v/>
      </c>
    </row>
    <row r="181" ht="15.75" customHeight="1">
      <c r="G181" s="18"/>
      <c r="H181" s="18" t="str">
        <f t="shared" ref="H181:K181" si="160">IF(NOT($A181=""),CEILING($G181*(1+L181),50),"")
</f>
        <v/>
      </c>
      <c r="I181" s="18" t="str">
        <f t="shared" si="160"/>
        <v/>
      </c>
      <c r="J181" s="18" t="str">
        <f t="shared" si="160"/>
        <v/>
      </c>
      <c r="K181" s="18" t="str">
        <f t="shared" si="160"/>
        <v/>
      </c>
      <c r="L181" s="15" t="str">
        <f>IF($G181&gt;0,PORCENTAJES!B$2,"")</f>
        <v/>
      </c>
      <c r="M181" s="15" t="str">
        <f>IF($G181&gt;0,PORCENTAJES!C$2,"")</f>
        <v/>
      </c>
      <c r="N181" s="15" t="str">
        <f>IF($G181&gt;0,PORCENTAJES!D$2,"")</f>
        <v/>
      </c>
      <c r="O181" s="15" t="str">
        <f>IF($G181&gt;0,PORCENTAJES!E$2,"")</f>
        <v/>
      </c>
    </row>
    <row r="182" ht="15.75" customHeight="1">
      <c r="G182" s="18"/>
      <c r="H182" s="18" t="str">
        <f t="shared" ref="H182:K182" si="161">IF(NOT($A182=""),CEILING($G182*(1+L182),50),"")
</f>
        <v/>
      </c>
      <c r="I182" s="18" t="str">
        <f t="shared" si="161"/>
        <v/>
      </c>
      <c r="J182" s="18" t="str">
        <f t="shared" si="161"/>
        <v/>
      </c>
      <c r="K182" s="18" t="str">
        <f t="shared" si="161"/>
        <v/>
      </c>
      <c r="L182" s="15" t="str">
        <f>IF($G182&gt;0,PORCENTAJES!B$2,"")</f>
        <v/>
      </c>
      <c r="M182" s="15" t="str">
        <f>IF($G182&gt;0,PORCENTAJES!C$2,"")</f>
        <v/>
      </c>
      <c r="N182" s="15" t="str">
        <f>IF($G182&gt;0,PORCENTAJES!D$2,"")</f>
        <v/>
      </c>
      <c r="O182" s="15" t="str">
        <f>IF($G182&gt;0,PORCENTAJES!E$2,"")</f>
        <v/>
      </c>
    </row>
    <row r="183" ht="15.75" customHeight="1">
      <c r="G183" s="18"/>
      <c r="H183" s="18" t="str">
        <f t="shared" ref="H183:K183" si="162">IF(NOT($A183=""),CEILING($G183*(1+L183),50),"")
</f>
        <v/>
      </c>
      <c r="I183" s="18" t="str">
        <f t="shared" si="162"/>
        <v/>
      </c>
      <c r="J183" s="18" t="str">
        <f t="shared" si="162"/>
        <v/>
      </c>
      <c r="K183" s="18" t="str">
        <f t="shared" si="162"/>
        <v/>
      </c>
      <c r="L183" s="15" t="str">
        <f>IF($G183&gt;0,PORCENTAJES!B$2,"")</f>
        <v/>
      </c>
      <c r="M183" s="15" t="str">
        <f>IF($G183&gt;0,PORCENTAJES!C$2,"")</f>
        <v/>
      </c>
      <c r="N183" s="15" t="str">
        <f>IF($G183&gt;0,PORCENTAJES!D$2,"")</f>
        <v/>
      </c>
      <c r="O183" s="15" t="str">
        <f>IF($G183&gt;0,PORCENTAJES!E$2,"")</f>
        <v/>
      </c>
    </row>
    <row r="184" ht="15.75" customHeight="1">
      <c r="G184" s="18"/>
      <c r="H184" s="18" t="str">
        <f t="shared" ref="H184:K184" si="163">IF(NOT($A184=""),CEILING($G184*(1+L184),50),"")
</f>
        <v/>
      </c>
      <c r="I184" s="18" t="str">
        <f t="shared" si="163"/>
        <v/>
      </c>
      <c r="J184" s="18" t="str">
        <f t="shared" si="163"/>
        <v/>
      </c>
      <c r="K184" s="18" t="str">
        <f t="shared" si="163"/>
        <v/>
      </c>
      <c r="L184" s="15" t="str">
        <f>IF($G184&gt;0,PORCENTAJES!B$2,"")</f>
        <v/>
      </c>
      <c r="M184" s="15" t="str">
        <f>IF($G184&gt;0,PORCENTAJES!C$2,"")</f>
        <v/>
      </c>
      <c r="N184" s="15" t="str">
        <f>IF($G184&gt;0,PORCENTAJES!D$2,"")</f>
        <v/>
      </c>
      <c r="O184" s="15" t="str">
        <f>IF($G184&gt;0,PORCENTAJES!E$2,"")</f>
        <v/>
      </c>
    </row>
    <row r="185" ht="15.75" customHeight="1">
      <c r="G185" s="18"/>
      <c r="H185" s="18" t="str">
        <f t="shared" ref="H185:K185" si="164">IF(NOT($A185=""),CEILING($G185*(1+L185),50),"")
</f>
        <v/>
      </c>
      <c r="I185" s="18" t="str">
        <f t="shared" si="164"/>
        <v/>
      </c>
      <c r="J185" s="18" t="str">
        <f t="shared" si="164"/>
        <v/>
      </c>
      <c r="K185" s="18" t="str">
        <f t="shared" si="164"/>
        <v/>
      </c>
      <c r="L185" s="15" t="str">
        <f>IF($G185&gt;0,PORCENTAJES!B$2,"")</f>
        <v/>
      </c>
      <c r="M185" s="15" t="str">
        <f>IF($G185&gt;0,PORCENTAJES!C$2,"")</f>
        <v/>
      </c>
      <c r="N185" s="15" t="str">
        <f>IF($G185&gt;0,PORCENTAJES!D$2,"")</f>
        <v/>
      </c>
      <c r="O185" s="15" t="str">
        <f>IF($G185&gt;0,PORCENTAJES!E$2,"")</f>
        <v/>
      </c>
    </row>
    <row r="186" ht="15.75" customHeight="1">
      <c r="G186" s="18"/>
      <c r="H186" s="18" t="str">
        <f t="shared" ref="H186:K186" si="165">IF(NOT($A186=""),CEILING($G186*(1+L186),50),"")
</f>
        <v/>
      </c>
      <c r="I186" s="18" t="str">
        <f t="shared" si="165"/>
        <v/>
      </c>
      <c r="J186" s="18" t="str">
        <f t="shared" si="165"/>
        <v/>
      </c>
      <c r="K186" s="18" t="str">
        <f t="shared" si="165"/>
        <v/>
      </c>
      <c r="L186" s="15" t="str">
        <f>IF($G186&gt;0,PORCENTAJES!B$2,"")</f>
        <v/>
      </c>
      <c r="M186" s="15" t="str">
        <f>IF($G186&gt;0,PORCENTAJES!C$2,"")</f>
        <v/>
      </c>
      <c r="N186" s="15" t="str">
        <f>IF($G186&gt;0,PORCENTAJES!D$2,"")</f>
        <v/>
      </c>
      <c r="O186" s="15" t="str">
        <f>IF($G186&gt;0,PORCENTAJES!E$2,"")</f>
        <v/>
      </c>
    </row>
    <row r="187" ht="15.75" customHeight="1">
      <c r="G187" s="18"/>
      <c r="H187" s="18" t="str">
        <f t="shared" ref="H187:K187" si="166">IF(NOT($A187=""),CEILING($G187*(1+L187),50),"")
</f>
        <v/>
      </c>
      <c r="I187" s="18" t="str">
        <f t="shared" si="166"/>
        <v/>
      </c>
      <c r="J187" s="18" t="str">
        <f t="shared" si="166"/>
        <v/>
      </c>
      <c r="K187" s="18" t="str">
        <f t="shared" si="166"/>
        <v/>
      </c>
      <c r="L187" s="15" t="str">
        <f>IF($G187&gt;0,PORCENTAJES!B$2,"")</f>
        <v/>
      </c>
      <c r="M187" s="15" t="str">
        <f>IF($G187&gt;0,PORCENTAJES!C$2,"")</f>
        <v/>
      </c>
      <c r="N187" s="15" t="str">
        <f>IF($G187&gt;0,PORCENTAJES!D$2,"")</f>
        <v/>
      </c>
      <c r="O187" s="15" t="str">
        <f>IF($G187&gt;0,PORCENTAJES!E$2,"")</f>
        <v/>
      </c>
    </row>
    <row r="188" ht="15.75" customHeight="1">
      <c r="G188" s="18"/>
      <c r="H188" s="18" t="str">
        <f t="shared" ref="H188:K188" si="167">IF(NOT($A188=""),CEILING($G188*(1+L188),50),"")
</f>
        <v/>
      </c>
      <c r="I188" s="18" t="str">
        <f t="shared" si="167"/>
        <v/>
      </c>
      <c r="J188" s="18" t="str">
        <f t="shared" si="167"/>
        <v/>
      </c>
      <c r="K188" s="18" t="str">
        <f t="shared" si="167"/>
        <v/>
      </c>
      <c r="L188" s="15" t="str">
        <f>IF($G188&gt;0,PORCENTAJES!B$2,"")</f>
        <v/>
      </c>
      <c r="M188" s="15" t="str">
        <f>IF($G188&gt;0,PORCENTAJES!C$2,"")</f>
        <v/>
      </c>
      <c r="N188" s="15" t="str">
        <f>IF($G188&gt;0,PORCENTAJES!D$2,"")</f>
        <v/>
      </c>
      <c r="O188" s="15" t="str">
        <f>IF($G188&gt;0,PORCENTAJES!E$2,"")</f>
        <v/>
      </c>
    </row>
    <row r="189" ht="15.75" customHeight="1">
      <c r="G189" s="18"/>
      <c r="H189" s="18" t="str">
        <f t="shared" ref="H189:K189" si="168">IF(NOT($A189=""),CEILING($G189*(1+L189),50),"")
</f>
        <v/>
      </c>
      <c r="I189" s="18" t="str">
        <f t="shared" si="168"/>
        <v/>
      </c>
      <c r="J189" s="18" t="str">
        <f t="shared" si="168"/>
        <v/>
      </c>
      <c r="K189" s="18" t="str">
        <f t="shared" si="168"/>
        <v/>
      </c>
      <c r="L189" s="15" t="str">
        <f>IF($G189&gt;0,PORCENTAJES!B$2,"")</f>
        <v/>
      </c>
      <c r="M189" s="15" t="str">
        <f>IF($G189&gt;0,PORCENTAJES!C$2,"")</f>
        <v/>
      </c>
      <c r="N189" s="15" t="str">
        <f>IF($G189&gt;0,PORCENTAJES!D$2,"")</f>
        <v/>
      </c>
      <c r="O189" s="15" t="str">
        <f>IF($G189&gt;0,PORCENTAJES!E$2,"")</f>
        <v/>
      </c>
    </row>
    <row r="190" ht="15.75" customHeight="1">
      <c r="G190" s="18"/>
      <c r="H190" s="18" t="str">
        <f t="shared" ref="H190:K190" si="169">IF(NOT($A190=""),CEILING($G190*(1+L190),50),"")
</f>
        <v/>
      </c>
      <c r="I190" s="18" t="str">
        <f t="shared" si="169"/>
        <v/>
      </c>
      <c r="J190" s="18" t="str">
        <f t="shared" si="169"/>
        <v/>
      </c>
      <c r="K190" s="18" t="str">
        <f t="shared" si="169"/>
        <v/>
      </c>
      <c r="L190" s="15" t="str">
        <f>IF($G190&gt;0,PORCENTAJES!B$2,"")</f>
        <v/>
      </c>
      <c r="M190" s="15" t="str">
        <f>IF($G190&gt;0,PORCENTAJES!C$2,"")</f>
        <v/>
      </c>
      <c r="N190" s="15" t="str">
        <f>IF($G190&gt;0,PORCENTAJES!D$2,"")</f>
        <v/>
      </c>
      <c r="O190" s="15" t="str">
        <f>IF($G190&gt;0,PORCENTAJES!E$2,"")</f>
        <v/>
      </c>
    </row>
    <row r="191" ht="15.75" customHeight="1">
      <c r="G191" s="18"/>
      <c r="H191" s="18" t="str">
        <f t="shared" ref="H191:K191" si="170">IF(NOT($A191=""),CEILING($G191*(1+L191),50),"")
</f>
        <v/>
      </c>
      <c r="I191" s="18" t="str">
        <f t="shared" si="170"/>
        <v/>
      </c>
      <c r="J191" s="18" t="str">
        <f t="shared" si="170"/>
        <v/>
      </c>
      <c r="K191" s="18" t="str">
        <f t="shared" si="170"/>
        <v/>
      </c>
      <c r="L191" s="15" t="str">
        <f>IF($G191&gt;0,PORCENTAJES!B$2,"")</f>
        <v/>
      </c>
      <c r="M191" s="15" t="str">
        <f>IF($G191&gt;0,PORCENTAJES!C$2,"")</f>
        <v/>
      </c>
      <c r="N191" s="15" t="str">
        <f>IF($G191&gt;0,PORCENTAJES!D$2,"")</f>
        <v/>
      </c>
      <c r="O191" s="15" t="str">
        <f>IF($G191&gt;0,PORCENTAJES!E$2,"")</f>
        <v/>
      </c>
    </row>
    <row r="192" ht="15.75" customHeight="1">
      <c r="G192" s="18"/>
      <c r="H192" s="18" t="str">
        <f t="shared" ref="H192:K192" si="171">IF(NOT($A192=""),CEILING($G192*(1+L192),50),"")
</f>
        <v/>
      </c>
      <c r="I192" s="18" t="str">
        <f t="shared" si="171"/>
        <v/>
      </c>
      <c r="J192" s="18" t="str">
        <f t="shared" si="171"/>
        <v/>
      </c>
      <c r="K192" s="18" t="str">
        <f t="shared" si="171"/>
        <v/>
      </c>
      <c r="L192" s="15" t="str">
        <f>IF($G192&gt;0,PORCENTAJES!B$2,"")</f>
        <v/>
      </c>
      <c r="M192" s="15" t="str">
        <f>IF($G192&gt;0,PORCENTAJES!C$2,"")</f>
        <v/>
      </c>
      <c r="N192" s="15" t="str">
        <f>IF($G192&gt;0,PORCENTAJES!D$2,"")</f>
        <v/>
      </c>
      <c r="O192" s="15" t="str">
        <f>IF($G192&gt;0,PORCENTAJES!E$2,"")</f>
        <v/>
      </c>
    </row>
    <row r="193" ht="15.75" customHeight="1">
      <c r="G193" s="18"/>
      <c r="H193" s="18" t="str">
        <f t="shared" ref="H193:K193" si="172">IF(NOT($A193=""),CEILING($G193*(1+L193),50),"")
</f>
        <v/>
      </c>
      <c r="I193" s="18" t="str">
        <f t="shared" si="172"/>
        <v/>
      </c>
      <c r="J193" s="18" t="str">
        <f t="shared" si="172"/>
        <v/>
      </c>
      <c r="K193" s="18" t="str">
        <f t="shared" si="172"/>
        <v/>
      </c>
      <c r="L193" s="15" t="str">
        <f>IF($G193&gt;0,PORCENTAJES!B$2,"")</f>
        <v/>
      </c>
      <c r="M193" s="15" t="str">
        <f>IF($G193&gt;0,PORCENTAJES!C$2,"")</f>
        <v/>
      </c>
      <c r="N193" s="15" t="str">
        <f>IF($G193&gt;0,PORCENTAJES!D$2,"")</f>
        <v/>
      </c>
      <c r="O193" s="15" t="str">
        <f>IF($G193&gt;0,PORCENTAJES!E$2,"")</f>
        <v/>
      </c>
    </row>
    <row r="194" ht="15.75" customHeight="1">
      <c r="G194" s="18"/>
      <c r="H194" s="18" t="str">
        <f t="shared" ref="H194:K194" si="173">IF(NOT($A194=""),CEILING($G194*(1+L194),50),"")
</f>
        <v/>
      </c>
      <c r="I194" s="18" t="str">
        <f t="shared" si="173"/>
        <v/>
      </c>
      <c r="J194" s="18" t="str">
        <f t="shared" si="173"/>
        <v/>
      </c>
      <c r="K194" s="18" t="str">
        <f t="shared" si="173"/>
        <v/>
      </c>
      <c r="L194" s="15" t="str">
        <f>IF($G194&gt;0,PORCENTAJES!B$2,"")</f>
        <v/>
      </c>
      <c r="M194" s="15" t="str">
        <f>IF($G194&gt;0,PORCENTAJES!C$2,"")</f>
        <v/>
      </c>
      <c r="N194" s="15" t="str">
        <f>IF($G194&gt;0,PORCENTAJES!D$2,"")</f>
        <v/>
      </c>
      <c r="O194" s="15" t="str">
        <f>IF($G194&gt;0,PORCENTAJES!E$2,"")</f>
        <v/>
      </c>
    </row>
    <row r="195" ht="15.75" customHeight="1">
      <c r="G195" s="18"/>
      <c r="H195" s="18" t="str">
        <f t="shared" ref="H195:K195" si="174">IF(NOT($A195=""),CEILING($G195*(1+L195),50),"")
</f>
        <v/>
      </c>
      <c r="I195" s="18" t="str">
        <f t="shared" si="174"/>
        <v/>
      </c>
      <c r="J195" s="18" t="str">
        <f t="shared" si="174"/>
        <v/>
      </c>
      <c r="K195" s="18" t="str">
        <f t="shared" si="174"/>
        <v/>
      </c>
      <c r="L195" s="15" t="str">
        <f>IF($G195&gt;0,PORCENTAJES!B$2,"")</f>
        <v/>
      </c>
      <c r="M195" s="15" t="str">
        <f>IF($G195&gt;0,PORCENTAJES!C$2,"")</f>
        <v/>
      </c>
      <c r="N195" s="15" t="str">
        <f>IF($G195&gt;0,PORCENTAJES!D$2,"")</f>
        <v/>
      </c>
      <c r="O195" s="15" t="str">
        <f>IF($G195&gt;0,PORCENTAJES!E$2,"")</f>
        <v/>
      </c>
    </row>
    <row r="196" ht="15.75" customHeight="1">
      <c r="G196" s="18"/>
      <c r="H196" s="18" t="str">
        <f t="shared" ref="H196:K196" si="175">IF(NOT($A196=""),CEILING($G196*(1+L196),50),"")
</f>
        <v/>
      </c>
      <c r="I196" s="18" t="str">
        <f t="shared" si="175"/>
        <v/>
      </c>
      <c r="J196" s="18" t="str">
        <f t="shared" si="175"/>
        <v/>
      </c>
      <c r="K196" s="18" t="str">
        <f t="shared" si="175"/>
        <v/>
      </c>
      <c r="L196" s="15" t="str">
        <f>IF($G196&gt;0,PORCENTAJES!B$2,"")</f>
        <v/>
      </c>
      <c r="M196" s="15" t="str">
        <f>IF($G196&gt;0,PORCENTAJES!C$2,"")</f>
        <v/>
      </c>
      <c r="N196" s="15" t="str">
        <f>IF($G196&gt;0,PORCENTAJES!D$2,"")</f>
        <v/>
      </c>
      <c r="O196" s="15" t="str">
        <f>IF($G196&gt;0,PORCENTAJES!E$2,"")</f>
        <v/>
      </c>
    </row>
    <row r="197" ht="15.75" customHeight="1">
      <c r="G197" s="18"/>
      <c r="H197" s="18" t="str">
        <f t="shared" ref="H197:K197" si="176">IF(NOT($A197=""),CEILING($G197*(1+L197),50),"")
</f>
        <v/>
      </c>
      <c r="I197" s="18" t="str">
        <f t="shared" si="176"/>
        <v/>
      </c>
      <c r="J197" s="18" t="str">
        <f t="shared" si="176"/>
        <v/>
      </c>
      <c r="K197" s="18" t="str">
        <f t="shared" si="176"/>
        <v/>
      </c>
      <c r="L197" s="15" t="str">
        <f>IF($G197&gt;0,PORCENTAJES!B$2,"")</f>
        <v/>
      </c>
      <c r="M197" s="15" t="str">
        <f>IF($G197&gt;0,PORCENTAJES!C$2,"")</f>
        <v/>
      </c>
      <c r="N197" s="15" t="str">
        <f>IF($G197&gt;0,PORCENTAJES!D$2,"")</f>
        <v/>
      </c>
      <c r="O197" s="15" t="str">
        <f>IF($G197&gt;0,PORCENTAJES!E$2,"")</f>
        <v/>
      </c>
    </row>
    <row r="198" ht="15.75" customHeight="1">
      <c r="G198" s="18"/>
      <c r="H198" s="18" t="str">
        <f t="shared" ref="H198:K198" si="177">IF(NOT($A198=""),CEILING($G198*(1+L198),50),"")
</f>
        <v/>
      </c>
      <c r="I198" s="18" t="str">
        <f t="shared" si="177"/>
        <v/>
      </c>
      <c r="J198" s="18" t="str">
        <f t="shared" si="177"/>
        <v/>
      </c>
      <c r="K198" s="18" t="str">
        <f t="shared" si="177"/>
        <v/>
      </c>
      <c r="L198" s="15" t="str">
        <f>IF($G198&gt;0,PORCENTAJES!B$2,"")</f>
        <v/>
      </c>
      <c r="M198" s="15" t="str">
        <f>IF($G198&gt;0,PORCENTAJES!C$2,"")</f>
        <v/>
      </c>
      <c r="N198" s="15" t="str">
        <f>IF($G198&gt;0,PORCENTAJES!D$2,"")</f>
        <v/>
      </c>
      <c r="O198" s="15" t="str">
        <f>IF($G198&gt;0,PORCENTAJES!E$2,"")</f>
        <v/>
      </c>
    </row>
    <row r="199" ht="15.75" customHeight="1">
      <c r="G199" s="18"/>
      <c r="H199" s="18" t="str">
        <f t="shared" ref="H199:K199" si="178">IF(NOT($A199=""),CEILING($G199*(1+L199),50),"")
</f>
        <v/>
      </c>
      <c r="I199" s="18" t="str">
        <f t="shared" si="178"/>
        <v/>
      </c>
      <c r="J199" s="18" t="str">
        <f t="shared" si="178"/>
        <v/>
      </c>
      <c r="K199" s="18" t="str">
        <f t="shared" si="178"/>
        <v/>
      </c>
      <c r="L199" s="15" t="str">
        <f>IF($G199&gt;0,PORCENTAJES!B$2,"")</f>
        <v/>
      </c>
      <c r="M199" s="15" t="str">
        <f>IF($G199&gt;0,PORCENTAJES!C$2,"")</f>
        <v/>
      </c>
      <c r="N199" s="15" t="str">
        <f>IF($G199&gt;0,PORCENTAJES!D$2,"")</f>
        <v/>
      </c>
      <c r="O199" s="15" t="str">
        <f>IF($G199&gt;0,PORCENTAJES!E$2,"")</f>
        <v/>
      </c>
    </row>
    <row r="200" ht="15.75" customHeight="1">
      <c r="G200" s="18"/>
      <c r="H200" s="18" t="str">
        <f t="shared" ref="H200:K200" si="179">IF(NOT($A200=""),CEILING($G200*(1+L200),50),"")
</f>
        <v/>
      </c>
      <c r="I200" s="18" t="str">
        <f t="shared" si="179"/>
        <v/>
      </c>
      <c r="J200" s="18" t="str">
        <f t="shared" si="179"/>
        <v/>
      </c>
      <c r="K200" s="18" t="str">
        <f t="shared" si="179"/>
        <v/>
      </c>
      <c r="L200" s="15" t="str">
        <f>IF($G200&gt;0,PORCENTAJES!B$2,"")</f>
        <v/>
      </c>
      <c r="M200" s="15" t="str">
        <f>IF($G200&gt;0,PORCENTAJES!C$2,"")</f>
        <v/>
      </c>
      <c r="N200" s="15" t="str">
        <f>IF($G200&gt;0,PORCENTAJES!D$2,"")</f>
        <v/>
      </c>
      <c r="O200" s="15" t="str">
        <f>IF($G200&gt;0,PORCENTAJES!E$2,"")</f>
        <v/>
      </c>
    </row>
    <row r="201" ht="15.75" customHeight="1">
      <c r="G201" s="18"/>
      <c r="H201" s="18" t="str">
        <f t="shared" ref="H201:K201" si="180">IF(NOT($A201=""),CEILING($G201*(1+L201),50),"")
</f>
        <v/>
      </c>
      <c r="I201" s="18" t="str">
        <f t="shared" si="180"/>
        <v/>
      </c>
      <c r="J201" s="18" t="str">
        <f t="shared" si="180"/>
        <v/>
      </c>
      <c r="K201" s="18" t="str">
        <f t="shared" si="180"/>
        <v/>
      </c>
      <c r="L201" s="15" t="str">
        <f>IF($G201&gt;0,PORCENTAJES!B$2,"")</f>
        <v/>
      </c>
      <c r="M201" s="15" t="str">
        <f>IF($G201&gt;0,PORCENTAJES!C$2,"")</f>
        <v/>
      </c>
      <c r="N201" s="15" t="str">
        <f>IF($G201&gt;0,PORCENTAJES!D$2,"")</f>
        <v/>
      </c>
      <c r="O201" s="15" t="str">
        <f>IF($G201&gt;0,PORCENTAJES!E$2,"")</f>
        <v/>
      </c>
    </row>
    <row r="202" ht="15.75" customHeight="1">
      <c r="G202" s="18"/>
      <c r="H202" s="18" t="str">
        <f t="shared" ref="H202:K202" si="181">IF(NOT($A202=""),CEILING($G202*(1+L202),50),"")
</f>
        <v/>
      </c>
      <c r="I202" s="18" t="str">
        <f t="shared" si="181"/>
        <v/>
      </c>
      <c r="J202" s="18" t="str">
        <f t="shared" si="181"/>
        <v/>
      </c>
      <c r="K202" s="18" t="str">
        <f t="shared" si="181"/>
        <v/>
      </c>
      <c r="L202" s="15" t="str">
        <f>IF($G202&gt;0,PORCENTAJES!B$2,"")</f>
        <v/>
      </c>
      <c r="M202" s="15" t="str">
        <f>IF($G202&gt;0,PORCENTAJES!C$2,"")</f>
        <v/>
      </c>
      <c r="N202" s="15" t="str">
        <f>IF($G202&gt;0,PORCENTAJES!D$2,"")</f>
        <v/>
      </c>
      <c r="O202" s="15" t="str">
        <f>IF($G202&gt;0,PORCENTAJES!E$2,"")</f>
        <v/>
      </c>
    </row>
    <row r="203" ht="15.75" customHeight="1">
      <c r="G203" s="18"/>
      <c r="H203" s="18" t="str">
        <f t="shared" ref="H203:K203" si="182">IF(NOT($A203=""),CEILING($G203*(1+L203),50),"")
</f>
        <v/>
      </c>
      <c r="I203" s="18" t="str">
        <f t="shared" si="182"/>
        <v/>
      </c>
      <c r="J203" s="18" t="str">
        <f t="shared" si="182"/>
        <v/>
      </c>
      <c r="K203" s="18" t="str">
        <f t="shared" si="182"/>
        <v/>
      </c>
      <c r="L203" s="15" t="str">
        <f>IF($G203&gt;0,PORCENTAJES!B$2,"")</f>
        <v/>
      </c>
      <c r="M203" s="15" t="str">
        <f>IF($G203&gt;0,PORCENTAJES!C$2,"")</f>
        <v/>
      </c>
      <c r="N203" s="15" t="str">
        <f>IF($G203&gt;0,PORCENTAJES!D$2,"")</f>
        <v/>
      </c>
      <c r="O203" s="15" t="str">
        <f>IF($G203&gt;0,PORCENTAJES!E$2,"")</f>
        <v/>
      </c>
    </row>
    <row r="204" ht="15.75" customHeight="1">
      <c r="G204" s="18"/>
      <c r="H204" s="18" t="str">
        <f t="shared" ref="H204:K204" si="183">IF(NOT($A204=""),CEILING($G204*(1+L204),50),"")
</f>
        <v/>
      </c>
      <c r="I204" s="18" t="str">
        <f t="shared" si="183"/>
        <v/>
      </c>
      <c r="J204" s="18" t="str">
        <f t="shared" si="183"/>
        <v/>
      </c>
      <c r="K204" s="18" t="str">
        <f t="shared" si="183"/>
        <v/>
      </c>
      <c r="L204" s="15" t="str">
        <f>IF($G204&gt;0,PORCENTAJES!B$2,"")</f>
        <v/>
      </c>
      <c r="M204" s="15" t="str">
        <f>IF($G204&gt;0,PORCENTAJES!C$2,"")</f>
        <v/>
      </c>
      <c r="N204" s="15" t="str">
        <f>IF($G204&gt;0,PORCENTAJES!D$2,"")</f>
        <v/>
      </c>
      <c r="O204" s="15" t="str">
        <f>IF($G204&gt;0,PORCENTAJES!E$2,"")</f>
        <v/>
      </c>
    </row>
    <row r="205" ht="15.75" customHeight="1">
      <c r="G205" s="18"/>
      <c r="H205" s="18" t="str">
        <f t="shared" ref="H205:K205" si="184">IF(NOT($A205=""),CEILING($G205*(1+L205),50),"")
</f>
        <v/>
      </c>
      <c r="I205" s="18" t="str">
        <f t="shared" si="184"/>
        <v/>
      </c>
      <c r="J205" s="18" t="str">
        <f t="shared" si="184"/>
        <v/>
      </c>
      <c r="K205" s="18" t="str">
        <f t="shared" si="184"/>
        <v/>
      </c>
      <c r="L205" s="15" t="str">
        <f>IF($G205&gt;0,PORCENTAJES!B$2,"")</f>
        <v/>
      </c>
      <c r="M205" s="15" t="str">
        <f>IF($G205&gt;0,PORCENTAJES!C$2,"")</f>
        <v/>
      </c>
      <c r="N205" s="15" t="str">
        <f>IF($G205&gt;0,PORCENTAJES!D$2,"")</f>
        <v/>
      </c>
      <c r="O205" s="15" t="str">
        <f>IF($G205&gt;0,PORCENTAJES!E$2,"")</f>
        <v/>
      </c>
    </row>
    <row r="206" ht="15.75" customHeight="1">
      <c r="G206" s="18"/>
      <c r="H206" s="18" t="str">
        <f t="shared" ref="H206:K206" si="185">IF(NOT($A206=""),CEILING($G206*(1+L206),50),"")
</f>
        <v/>
      </c>
      <c r="I206" s="18" t="str">
        <f t="shared" si="185"/>
        <v/>
      </c>
      <c r="J206" s="18" t="str">
        <f t="shared" si="185"/>
        <v/>
      </c>
      <c r="K206" s="18" t="str">
        <f t="shared" si="185"/>
        <v/>
      </c>
      <c r="L206" s="15" t="str">
        <f>IF($G206&gt;0,PORCENTAJES!B$2,"")</f>
        <v/>
      </c>
      <c r="M206" s="15" t="str">
        <f>IF($G206&gt;0,PORCENTAJES!C$2,"")</f>
        <v/>
      </c>
      <c r="N206" s="15" t="str">
        <f>IF($G206&gt;0,PORCENTAJES!D$2,"")</f>
        <v/>
      </c>
      <c r="O206" s="15" t="str">
        <f>IF($G206&gt;0,PORCENTAJES!E$2,"")</f>
        <v/>
      </c>
    </row>
    <row r="207" ht="15.75" customHeight="1">
      <c r="G207" s="18"/>
      <c r="H207" s="18" t="str">
        <f t="shared" ref="H207:K207" si="186">IF(NOT($A207=""),CEILING($G207*(1+L207),50),"")
</f>
        <v/>
      </c>
      <c r="I207" s="18" t="str">
        <f t="shared" si="186"/>
        <v/>
      </c>
      <c r="J207" s="18" t="str">
        <f t="shared" si="186"/>
        <v/>
      </c>
      <c r="K207" s="18" t="str">
        <f t="shared" si="186"/>
        <v/>
      </c>
      <c r="L207" s="15" t="str">
        <f>IF($G207&gt;0,PORCENTAJES!B$2,"")</f>
        <v/>
      </c>
      <c r="M207" s="15" t="str">
        <f>IF($G207&gt;0,PORCENTAJES!C$2,"")</f>
        <v/>
      </c>
      <c r="N207" s="15" t="str">
        <f>IF($G207&gt;0,PORCENTAJES!D$2,"")</f>
        <v/>
      </c>
      <c r="O207" s="15" t="str">
        <f>IF($G207&gt;0,PORCENTAJES!E$2,"")</f>
        <v/>
      </c>
    </row>
    <row r="208" ht="15.75" customHeight="1">
      <c r="G208" s="18"/>
      <c r="H208" s="18" t="str">
        <f t="shared" ref="H208:K208" si="187">IF(NOT($A208=""),CEILING($G208*(1+L208),50),"")
</f>
        <v/>
      </c>
      <c r="I208" s="18" t="str">
        <f t="shared" si="187"/>
        <v/>
      </c>
      <c r="J208" s="18" t="str">
        <f t="shared" si="187"/>
        <v/>
      </c>
      <c r="K208" s="18" t="str">
        <f t="shared" si="187"/>
        <v/>
      </c>
      <c r="L208" s="15" t="str">
        <f>IF($G208&gt;0,PORCENTAJES!B$2,"")</f>
        <v/>
      </c>
      <c r="M208" s="15" t="str">
        <f>IF($G208&gt;0,PORCENTAJES!C$2,"")</f>
        <v/>
      </c>
      <c r="N208" s="15" t="str">
        <f>IF($G208&gt;0,PORCENTAJES!D$2,"")</f>
        <v/>
      </c>
      <c r="O208" s="15" t="str">
        <f>IF($G208&gt;0,PORCENTAJES!E$2,"")</f>
        <v/>
      </c>
    </row>
    <row r="209" ht="15.75" customHeight="1">
      <c r="G209" s="18"/>
      <c r="H209" s="18" t="str">
        <f t="shared" ref="H209:K209" si="188">IF(NOT($A209=""),CEILING($G209*(1+L209),50),"")
</f>
        <v/>
      </c>
      <c r="I209" s="18" t="str">
        <f t="shared" si="188"/>
        <v/>
      </c>
      <c r="J209" s="18" t="str">
        <f t="shared" si="188"/>
        <v/>
      </c>
      <c r="K209" s="18" t="str">
        <f t="shared" si="188"/>
        <v/>
      </c>
      <c r="L209" s="15" t="str">
        <f>IF($G209&gt;0,PORCENTAJES!B$2,"")</f>
        <v/>
      </c>
      <c r="M209" s="15" t="str">
        <f>IF($G209&gt;0,PORCENTAJES!C$2,"")</f>
        <v/>
      </c>
      <c r="N209" s="15" t="str">
        <f>IF($G209&gt;0,PORCENTAJES!D$2,"")</f>
        <v/>
      </c>
      <c r="O209" s="15" t="str">
        <f>IF($G209&gt;0,PORCENTAJES!E$2,"")</f>
        <v/>
      </c>
    </row>
    <row r="210" ht="15.75" customHeight="1">
      <c r="G210" s="18"/>
      <c r="H210" s="18" t="str">
        <f t="shared" ref="H210:K210" si="189">IF(NOT($A210=""),CEILING($G210*(1+L210),50),"")
</f>
        <v/>
      </c>
      <c r="I210" s="18" t="str">
        <f t="shared" si="189"/>
        <v/>
      </c>
      <c r="J210" s="18" t="str">
        <f t="shared" si="189"/>
        <v/>
      </c>
      <c r="K210" s="18" t="str">
        <f t="shared" si="189"/>
        <v/>
      </c>
      <c r="L210" s="15" t="str">
        <f>IF($G210&gt;0,PORCENTAJES!B$2,"")</f>
        <v/>
      </c>
      <c r="M210" s="15" t="str">
        <f>IF($G210&gt;0,PORCENTAJES!C$2,"")</f>
        <v/>
      </c>
      <c r="N210" s="15" t="str">
        <f>IF($G210&gt;0,PORCENTAJES!D$2,"")</f>
        <v/>
      </c>
      <c r="O210" s="15" t="str">
        <f>IF($G210&gt;0,PORCENTAJES!E$2,"")</f>
        <v/>
      </c>
    </row>
    <row r="211" ht="15.75" customHeight="1">
      <c r="G211" s="18"/>
      <c r="H211" s="18" t="str">
        <f t="shared" ref="H211:K211" si="190">IF(NOT($A211=""),CEILING($G211*(1+L211),50),"")
</f>
        <v/>
      </c>
      <c r="I211" s="18" t="str">
        <f t="shared" si="190"/>
        <v/>
      </c>
      <c r="J211" s="18" t="str">
        <f t="shared" si="190"/>
        <v/>
      </c>
      <c r="K211" s="18" t="str">
        <f t="shared" si="190"/>
        <v/>
      </c>
      <c r="L211" s="15" t="str">
        <f>IF($G211&gt;0,PORCENTAJES!B$2,"")</f>
        <v/>
      </c>
      <c r="M211" s="15" t="str">
        <f>IF($G211&gt;0,PORCENTAJES!C$2,"")</f>
        <v/>
      </c>
      <c r="N211" s="15" t="str">
        <f>IF($G211&gt;0,PORCENTAJES!D$2,"")</f>
        <v/>
      </c>
      <c r="O211" s="15" t="str">
        <f>IF($G211&gt;0,PORCENTAJES!E$2,"")</f>
        <v/>
      </c>
    </row>
    <row r="212" ht="15.75" customHeight="1">
      <c r="G212" s="18"/>
      <c r="H212" s="18" t="str">
        <f t="shared" ref="H212:K212" si="191">IF(NOT($A212=""),CEILING($G212*(1+L212),50),"")
</f>
        <v/>
      </c>
      <c r="I212" s="18" t="str">
        <f t="shared" si="191"/>
        <v/>
      </c>
      <c r="J212" s="18" t="str">
        <f t="shared" si="191"/>
        <v/>
      </c>
      <c r="K212" s="18" t="str">
        <f t="shared" si="191"/>
        <v/>
      </c>
      <c r="L212" s="15" t="str">
        <f>IF($G212&gt;0,PORCENTAJES!B$2,"")</f>
        <v/>
      </c>
      <c r="M212" s="15" t="str">
        <f>IF($G212&gt;0,PORCENTAJES!C$2,"")</f>
        <v/>
      </c>
      <c r="N212" s="15" t="str">
        <f>IF($G212&gt;0,PORCENTAJES!D$2,"")</f>
        <v/>
      </c>
      <c r="O212" s="15" t="str">
        <f>IF($G212&gt;0,PORCENTAJES!E$2,"")</f>
        <v/>
      </c>
    </row>
    <row r="213" ht="15.75" customHeight="1">
      <c r="G213" s="18"/>
      <c r="H213" s="18" t="str">
        <f t="shared" ref="H213:K213" si="192">IF(NOT($A213=""),CEILING($G213*(1+L213),50),"")
</f>
        <v/>
      </c>
      <c r="I213" s="18" t="str">
        <f t="shared" si="192"/>
        <v/>
      </c>
      <c r="J213" s="18" t="str">
        <f t="shared" si="192"/>
        <v/>
      </c>
      <c r="K213" s="18" t="str">
        <f t="shared" si="192"/>
        <v/>
      </c>
      <c r="L213" s="15" t="str">
        <f>IF($G213&gt;0,PORCENTAJES!B$2,"")</f>
        <v/>
      </c>
      <c r="M213" s="15" t="str">
        <f>IF($G213&gt;0,PORCENTAJES!C$2,"")</f>
        <v/>
      </c>
      <c r="N213" s="15" t="str">
        <f>IF($G213&gt;0,PORCENTAJES!D$2,"")</f>
        <v/>
      </c>
      <c r="O213" s="15" t="str">
        <f>IF($G213&gt;0,PORCENTAJES!E$2,"")</f>
        <v/>
      </c>
    </row>
    <row r="214" ht="15.75" customHeight="1">
      <c r="G214" s="18"/>
      <c r="H214" s="18" t="str">
        <f t="shared" ref="H214:K214" si="193">IF(NOT($A214=""),CEILING($G214*(1+L214),50),"")
</f>
        <v/>
      </c>
      <c r="I214" s="18" t="str">
        <f t="shared" si="193"/>
        <v/>
      </c>
      <c r="J214" s="18" t="str">
        <f t="shared" si="193"/>
        <v/>
      </c>
      <c r="K214" s="18" t="str">
        <f t="shared" si="193"/>
        <v/>
      </c>
      <c r="L214" s="15" t="str">
        <f>IF($G214&gt;0,PORCENTAJES!B$2,"")</f>
        <v/>
      </c>
      <c r="M214" s="15" t="str">
        <f>IF($G214&gt;0,PORCENTAJES!C$2,"")</f>
        <v/>
      </c>
      <c r="N214" s="15" t="str">
        <f>IF($G214&gt;0,PORCENTAJES!D$2,"")</f>
        <v/>
      </c>
      <c r="O214" s="15" t="str">
        <f>IF($G214&gt;0,PORCENTAJES!E$2,"")</f>
        <v/>
      </c>
    </row>
    <row r="215" ht="15.75" customHeight="1">
      <c r="G215" s="18"/>
      <c r="H215" s="18" t="str">
        <f t="shared" ref="H215:K215" si="194">IF(NOT($A215=""),CEILING($G215*(1+L215),50),"")
</f>
        <v/>
      </c>
      <c r="I215" s="18" t="str">
        <f t="shared" si="194"/>
        <v/>
      </c>
      <c r="J215" s="18" t="str">
        <f t="shared" si="194"/>
        <v/>
      </c>
      <c r="K215" s="18" t="str">
        <f t="shared" si="194"/>
        <v/>
      </c>
      <c r="L215" s="15" t="str">
        <f>IF($G215&gt;0,PORCENTAJES!B$2,"")</f>
        <v/>
      </c>
      <c r="M215" s="15" t="str">
        <f>IF($G215&gt;0,PORCENTAJES!C$2,"")</f>
        <v/>
      </c>
      <c r="N215" s="15" t="str">
        <f>IF($G215&gt;0,PORCENTAJES!D$2,"")</f>
        <v/>
      </c>
      <c r="O215" s="15" t="str">
        <f>IF($G215&gt;0,PORCENTAJES!E$2,"")</f>
        <v/>
      </c>
    </row>
    <row r="216" ht="15.75" customHeight="1">
      <c r="G216" s="18"/>
      <c r="H216" s="18" t="str">
        <f t="shared" ref="H216:K216" si="195">IF(NOT($A216=""),CEILING($G216*(1+L216),50),"")
</f>
        <v/>
      </c>
      <c r="I216" s="18" t="str">
        <f t="shared" si="195"/>
        <v/>
      </c>
      <c r="J216" s="18" t="str">
        <f t="shared" si="195"/>
        <v/>
      </c>
      <c r="K216" s="18" t="str">
        <f t="shared" si="195"/>
        <v/>
      </c>
      <c r="L216" s="15" t="str">
        <f>IF($G216&gt;0,PORCENTAJES!B$2,"")</f>
        <v/>
      </c>
      <c r="M216" s="15" t="str">
        <f>IF($G216&gt;0,PORCENTAJES!C$2,"")</f>
        <v/>
      </c>
      <c r="N216" s="15" t="str">
        <f>IF($G216&gt;0,PORCENTAJES!D$2,"")</f>
        <v/>
      </c>
      <c r="O216" s="15" t="str">
        <f>IF($G216&gt;0,PORCENTAJES!E$2,"")</f>
        <v/>
      </c>
    </row>
    <row r="217" ht="15.75" customHeight="1">
      <c r="G217" s="18"/>
      <c r="H217" s="18" t="str">
        <f t="shared" ref="H217:K217" si="196">IF(NOT($A217=""),CEILING($G217*(1+L217),50),"")
</f>
        <v/>
      </c>
      <c r="I217" s="18" t="str">
        <f t="shared" si="196"/>
        <v/>
      </c>
      <c r="J217" s="18" t="str">
        <f t="shared" si="196"/>
        <v/>
      </c>
      <c r="K217" s="18" t="str">
        <f t="shared" si="196"/>
        <v/>
      </c>
      <c r="L217" s="15" t="str">
        <f>IF($G217&gt;0,PORCENTAJES!B$2,"")</f>
        <v/>
      </c>
      <c r="M217" s="15" t="str">
        <f>IF($G217&gt;0,PORCENTAJES!C$2,"")</f>
        <v/>
      </c>
      <c r="N217" s="15" t="str">
        <f>IF($G217&gt;0,PORCENTAJES!D$2,"")</f>
        <v/>
      </c>
      <c r="O217" s="15" t="str">
        <f>IF($G217&gt;0,PORCENTAJES!E$2,"")</f>
        <v/>
      </c>
    </row>
    <row r="218" ht="15.75" customHeight="1">
      <c r="G218" s="18"/>
      <c r="H218" s="18" t="str">
        <f t="shared" ref="H218:K218" si="197">IF(NOT($A218=""),CEILING($G218*(1+L218),50),"")
</f>
        <v/>
      </c>
      <c r="I218" s="18" t="str">
        <f t="shared" si="197"/>
        <v/>
      </c>
      <c r="J218" s="18" t="str">
        <f t="shared" si="197"/>
        <v/>
      </c>
      <c r="K218" s="18" t="str">
        <f t="shared" si="197"/>
        <v/>
      </c>
      <c r="L218" s="15" t="str">
        <f>IF($G218&gt;0,PORCENTAJES!B$2,"")</f>
        <v/>
      </c>
      <c r="M218" s="15" t="str">
        <f>IF($G218&gt;0,PORCENTAJES!C$2,"")</f>
        <v/>
      </c>
      <c r="N218" s="15" t="str">
        <f>IF($G218&gt;0,PORCENTAJES!D$2,"")</f>
        <v/>
      </c>
      <c r="O218" s="15" t="str">
        <f>IF($G218&gt;0,PORCENTAJES!E$2,"")</f>
        <v/>
      </c>
    </row>
    <row r="219" ht="15.75" customHeight="1">
      <c r="G219" s="18"/>
      <c r="H219" s="18" t="str">
        <f t="shared" ref="H219:K219" si="198">IF(NOT($A219=""),CEILING($G219*(1+L219),50),"")
</f>
        <v/>
      </c>
      <c r="I219" s="18" t="str">
        <f t="shared" si="198"/>
        <v/>
      </c>
      <c r="J219" s="18" t="str">
        <f t="shared" si="198"/>
        <v/>
      </c>
      <c r="K219" s="18" t="str">
        <f t="shared" si="198"/>
        <v/>
      </c>
      <c r="L219" s="15" t="str">
        <f>IF($G219&gt;0,PORCENTAJES!B$2,"")</f>
        <v/>
      </c>
      <c r="M219" s="15" t="str">
        <f>IF($G219&gt;0,PORCENTAJES!C$2,"")</f>
        <v/>
      </c>
      <c r="N219" s="15" t="str">
        <f>IF($G219&gt;0,PORCENTAJES!D$2,"")</f>
        <v/>
      </c>
      <c r="O219" s="15" t="str">
        <f>IF($G219&gt;0,PORCENTAJES!E$2,"")</f>
        <v/>
      </c>
    </row>
    <row r="220" ht="15.75" customHeight="1">
      <c r="G220" s="18"/>
      <c r="H220" s="18" t="str">
        <f t="shared" ref="H220:K220" si="199">IF(NOT($A220=""),CEILING($G220*(1+L220),50),"")
</f>
        <v/>
      </c>
      <c r="I220" s="18" t="str">
        <f t="shared" si="199"/>
        <v/>
      </c>
      <c r="J220" s="18" t="str">
        <f t="shared" si="199"/>
        <v/>
      </c>
      <c r="K220" s="18" t="str">
        <f t="shared" si="199"/>
        <v/>
      </c>
      <c r="L220" s="15" t="str">
        <f>IF($G220&gt;0,PORCENTAJES!B$2,"")</f>
        <v/>
      </c>
      <c r="M220" s="15" t="str">
        <f>IF($G220&gt;0,PORCENTAJES!C$2,"")</f>
        <v/>
      </c>
      <c r="N220" s="15" t="str">
        <f>IF($G220&gt;0,PORCENTAJES!D$2,"")</f>
        <v/>
      </c>
      <c r="O220" s="15" t="str">
        <f>IF($G220&gt;0,PORCENTAJES!E$2,"")</f>
        <v/>
      </c>
    </row>
    <row r="221" ht="15.75" customHeight="1">
      <c r="G221" s="18"/>
      <c r="H221" s="18" t="str">
        <f t="shared" ref="H221:K221" si="200">IF(NOT($A221=""),CEILING($G221*(1+L221),50),"")
</f>
        <v/>
      </c>
      <c r="I221" s="18" t="str">
        <f t="shared" si="200"/>
        <v/>
      </c>
      <c r="J221" s="18" t="str">
        <f t="shared" si="200"/>
        <v/>
      </c>
      <c r="K221" s="18" t="str">
        <f t="shared" si="200"/>
        <v/>
      </c>
      <c r="L221" s="15" t="str">
        <f>IF($G221&gt;0,PORCENTAJES!B$2,"")</f>
        <v/>
      </c>
      <c r="M221" s="15" t="str">
        <f>IF($G221&gt;0,PORCENTAJES!C$2,"")</f>
        <v/>
      </c>
      <c r="N221" s="15" t="str">
        <f>IF($G221&gt;0,PORCENTAJES!D$2,"")</f>
        <v/>
      </c>
      <c r="O221" s="15" t="str">
        <f>IF($G221&gt;0,PORCENTAJES!E$2,"")</f>
        <v/>
      </c>
    </row>
    <row r="222" ht="15.75" customHeight="1">
      <c r="G222" s="18"/>
      <c r="H222" s="18" t="str">
        <f t="shared" ref="H222:K222" si="201">IF(NOT($A222=""),CEILING($G222*(1+L222),50),"")
</f>
        <v/>
      </c>
      <c r="I222" s="18" t="str">
        <f t="shared" si="201"/>
        <v/>
      </c>
      <c r="J222" s="18" t="str">
        <f t="shared" si="201"/>
        <v/>
      </c>
      <c r="K222" s="18" t="str">
        <f t="shared" si="201"/>
        <v/>
      </c>
      <c r="L222" s="15" t="str">
        <f>IF($G222&gt;0,PORCENTAJES!B$2,"")</f>
        <v/>
      </c>
      <c r="M222" s="15" t="str">
        <f>IF($G222&gt;0,PORCENTAJES!C$2,"")</f>
        <v/>
      </c>
      <c r="N222" s="15" t="str">
        <f>IF($G222&gt;0,PORCENTAJES!D$2,"")</f>
        <v/>
      </c>
      <c r="O222" s="15" t="str">
        <f>IF($G222&gt;0,PORCENTAJES!E$2,"")</f>
        <v/>
      </c>
    </row>
    <row r="223" ht="15.75" customHeight="1">
      <c r="G223" s="18"/>
      <c r="H223" s="18" t="str">
        <f t="shared" ref="H223:K223" si="202">IF(NOT($A223=""),CEILING($G223*(1+L223),50),"")
</f>
        <v/>
      </c>
      <c r="I223" s="18" t="str">
        <f t="shared" si="202"/>
        <v/>
      </c>
      <c r="J223" s="18" t="str">
        <f t="shared" si="202"/>
        <v/>
      </c>
      <c r="K223" s="18" t="str">
        <f t="shared" si="202"/>
        <v/>
      </c>
      <c r="L223" s="15" t="str">
        <f>IF($G223&gt;0,PORCENTAJES!B$2,"")</f>
        <v/>
      </c>
      <c r="M223" s="15" t="str">
        <f>IF($G223&gt;0,PORCENTAJES!C$2,"")</f>
        <v/>
      </c>
      <c r="N223" s="15" t="str">
        <f>IF($G223&gt;0,PORCENTAJES!D$2,"")</f>
        <v/>
      </c>
      <c r="O223" s="15" t="str">
        <f>IF($G223&gt;0,PORCENTAJES!E$2,"")</f>
        <v/>
      </c>
    </row>
    <row r="224" ht="15.75" customHeight="1">
      <c r="G224" s="18"/>
      <c r="H224" s="18" t="str">
        <f t="shared" ref="H224:K224" si="203">IF(NOT($A224=""),CEILING($G224*(1+L224),50),"")
</f>
        <v/>
      </c>
      <c r="I224" s="18" t="str">
        <f t="shared" si="203"/>
        <v/>
      </c>
      <c r="J224" s="18" t="str">
        <f t="shared" si="203"/>
        <v/>
      </c>
      <c r="K224" s="18" t="str">
        <f t="shared" si="203"/>
        <v/>
      </c>
      <c r="L224" s="15" t="str">
        <f>IF($G224&gt;0,PORCENTAJES!B$2,"")</f>
        <v/>
      </c>
      <c r="M224" s="15" t="str">
        <f>IF($G224&gt;0,PORCENTAJES!C$2,"")</f>
        <v/>
      </c>
      <c r="N224" s="15" t="str">
        <f>IF($G224&gt;0,PORCENTAJES!D$2,"")</f>
        <v/>
      </c>
      <c r="O224" s="15" t="str">
        <f>IF($G224&gt;0,PORCENTAJES!E$2,"")</f>
        <v/>
      </c>
    </row>
    <row r="225" ht="15.75" customHeight="1">
      <c r="G225" s="18"/>
      <c r="H225" s="18" t="str">
        <f t="shared" ref="H225:K225" si="204">IF(NOT($A225=""),CEILING($G225*(1+L225),50),"")
</f>
        <v/>
      </c>
      <c r="I225" s="18" t="str">
        <f t="shared" si="204"/>
        <v/>
      </c>
      <c r="J225" s="18" t="str">
        <f t="shared" si="204"/>
        <v/>
      </c>
      <c r="K225" s="18" t="str">
        <f t="shared" si="204"/>
        <v/>
      </c>
      <c r="L225" s="15" t="str">
        <f>IF($G225&gt;0,PORCENTAJES!B$2,"")</f>
        <v/>
      </c>
      <c r="M225" s="15" t="str">
        <f>IF($G225&gt;0,PORCENTAJES!C$2,"")</f>
        <v/>
      </c>
      <c r="N225" s="15" t="str">
        <f>IF($G225&gt;0,PORCENTAJES!D$2,"")</f>
        <v/>
      </c>
      <c r="O225" s="15" t="str">
        <f>IF($G225&gt;0,PORCENTAJES!E$2,"")</f>
        <v/>
      </c>
    </row>
    <row r="226" ht="15.75" customHeight="1">
      <c r="G226" s="18"/>
      <c r="H226" s="18" t="str">
        <f t="shared" ref="H226:K226" si="205">IF(NOT($A226=""),CEILING($G226*(1+L226),50),"")
</f>
        <v/>
      </c>
      <c r="I226" s="18" t="str">
        <f t="shared" si="205"/>
        <v/>
      </c>
      <c r="J226" s="18" t="str">
        <f t="shared" si="205"/>
        <v/>
      </c>
      <c r="K226" s="18" t="str">
        <f t="shared" si="205"/>
        <v/>
      </c>
      <c r="L226" s="15" t="str">
        <f>IF($G226&gt;0,PORCENTAJES!B$2,"")</f>
        <v/>
      </c>
      <c r="M226" s="15" t="str">
        <f>IF($G226&gt;0,PORCENTAJES!C$2,"")</f>
        <v/>
      </c>
      <c r="N226" s="15" t="str">
        <f>IF($G226&gt;0,PORCENTAJES!D$2,"")</f>
        <v/>
      </c>
      <c r="O226" s="15" t="str">
        <f>IF($G226&gt;0,PORCENTAJES!E$2,"")</f>
        <v/>
      </c>
    </row>
    <row r="227" ht="15.75" customHeight="1">
      <c r="G227" s="18"/>
      <c r="H227" s="18" t="str">
        <f t="shared" ref="H227:K227" si="206">IF(NOT($A227=""),CEILING($G227*(1+L227),50),"")
</f>
        <v/>
      </c>
      <c r="I227" s="18" t="str">
        <f t="shared" si="206"/>
        <v/>
      </c>
      <c r="J227" s="18" t="str">
        <f t="shared" si="206"/>
        <v/>
      </c>
      <c r="K227" s="18" t="str">
        <f t="shared" si="206"/>
        <v/>
      </c>
      <c r="L227" s="15" t="str">
        <f>IF($G227&gt;0,PORCENTAJES!B$2,"")</f>
        <v/>
      </c>
      <c r="M227" s="15" t="str">
        <f>IF($G227&gt;0,PORCENTAJES!C$2,"")</f>
        <v/>
      </c>
      <c r="N227" s="15" t="str">
        <f>IF($G227&gt;0,PORCENTAJES!D$2,"")</f>
        <v/>
      </c>
      <c r="O227" s="15" t="str">
        <f>IF($G227&gt;0,PORCENTAJES!E$2,"")</f>
        <v/>
      </c>
    </row>
    <row r="228" ht="15.75" customHeight="1">
      <c r="G228" s="18"/>
      <c r="H228" s="18" t="str">
        <f t="shared" ref="H228:K228" si="207">IF(NOT($A228=""),CEILING($G228*(1+L228),50),"")
</f>
        <v/>
      </c>
      <c r="I228" s="18" t="str">
        <f t="shared" si="207"/>
        <v/>
      </c>
      <c r="J228" s="18" t="str">
        <f t="shared" si="207"/>
        <v/>
      </c>
      <c r="K228" s="18" t="str">
        <f t="shared" si="207"/>
        <v/>
      </c>
      <c r="L228" s="15" t="str">
        <f>IF($G228&gt;0,PORCENTAJES!B$2,"")</f>
        <v/>
      </c>
      <c r="M228" s="15" t="str">
        <f>IF($G228&gt;0,PORCENTAJES!C$2,"")</f>
        <v/>
      </c>
      <c r="N228" s="15" t="str">
        <f>IF($G228&gt;0,PORCENTAJES!D$2,"")</f>
        <v/>
      </c>
      <c r="O228" s="15" t="str">
        <f>IF($G228&gt;0,PORCENTAJES!E$2,"")</f>
        <v/>
      </c>
    </row>
    <row r="229" ht="15.75" customHeight="1">
      <c r="G229" s="18"/>
      <c r="H229" s="18" t="str">
        <f t="shared" ref="H229:K229" si="208">IF(NOT($A229=""),CEILING($G229*(1+L229),50),"")
</f>
        <v/>
      </c>
      <c r="I229" s="18" t="str">
        <f t="shared" si="208"/>
        <v/>
      </c>
      <c r="J229" s="18" t="str">
        <f t="shared" si="208"/>
        <v/>
      </c>
      <c r="K229" s="18" t="str">
        <f t="shared" si="208"/>
        <v/>
      </c>
      <c r="L229" s="15" t="str">
        <f>IF($G229&gt;0,PORCENTAJES!B$2,"")</f>
        <v/>
      </c>
      <c r="M229" s="15" t="str">
        <f>IF($G229&gt;0,PORCENTAJES!C$2,"")</f>
        <v/>
      </c>
      <c r="N229" s="15" t="str">
        <f>IF($G229&gt;0,PORCENTAJES!D$2,"")</f>
        <v/>
      </c>
      <c r="O229" s="15" t="str">
        <f>IF($G229&gt;0,PORCENTAJES!E$2,"")</f>
        <v/>
      </c>
    </row>
    <row r="230" ht="15.75" customHeight="1">
      <c r="G230" s="18"/>
      <c r="H230" s="18" t="str">
        <f t="shared" ref="H230:K230" si="209">IF(NOT($A230=""),CEILING($G230*(1+L230),50),"")
</f>
        <v/>
      </c>
      <c r="I230" s="18" t="str">
        <f t="shared" si="209"/>
        <v/>
      </c>
      <c r="J230" s="18" t="str">
        <f t="shared" si="209"/>
        <v/>
      </c>
      <c r="K230" s="18" t="str">
        <f t="shared" si="209"/>
        <v/>
      </c>
      <c r="L230" s="15" t="str">
        <f>IF($G230&gt;0,PORCENTAJES!B$2,"")</f>
        <v/>
      </c>
      <c r="M230" s="15" t="str">
        <f>IF($G230&gt;0,PORCENTAJES!C$2,"")</f>
        <v/>
      </c>
      <c r="N230" s="15" t="str">
        <f>IF($G230&gt;0,PORCENTAJES!D$2,"")</f>
        <v/>
      </c>
      <c r="O230" s="15" t="str">
        <f>IF($G230&gt;0,PORCENTAJES!E$2,"")</f>
        <v/>
      </c>
    </row>
    <row r="231" ht="15.75" customHeight="1">
      <c r="G231" s="18"/>
      <c r="H231" s="18" t="str">
        <f t="shared" ref="H231:K231" si="210">IF(NOT($A231=""),CEILING($G231*(1+L231),50),"")
</f>
        <v/>
      </c>
      <c r="I231" s="18" t="str">
        <f t="shared" si="210"/>
        <v/>
      </c>
      <c r="J231" s="18" t="str">
        <f t="shared" si="210"/>
        <v/>
      </c>
      <c r="K231" s="18" t="str">
        <f t="shared" si="210"/>
        <v/>
      </c>
      <c r="L231" s="15" t="str">
        <f>IF($G231&gt;0,PORCENTAJES!B$2,"")</f>
        <v/>
      </c>
      <c r="M231" s="15" t="str">
        <f>IF($G231&gt;0,PORCENTAJES!C$2,"")</f>
        <v/>
      </c>
      <c r="N231" s="15" t="str">
        <f>IF($G231&gt;0,PORCENTAJES!D$2,"")</f>
        <v/>
      </c>
      <c r="O231" s="15" t="str">
        <f>IF($G231&gt;0,PORCENTAJES!E$2,"")</f>
        <v/>
      </c>
    </row>
    <row r="232" ht="15.75" customHeight="1">
      <c r="G232" s="18"/>
      <c r="H232" s="18" t="str">
        <f t="shared" ref="H232:K232" si="211">IF(NOT($A232=""),CEILING($G232*(1+L232),50),"")
</f>
        <v/>
      </c>
      <c r="I232" s="18" t="str">
        <f t="shared" si="211"/>
        <v/>
      </c>
      <c r="J232" s="18" t="str">
        <f t="shared" si="211"/>
        <v/>
      </c>
      <c r="K232" s="18" t="str">
        <f t="shared" si="211"/>
        <v/>
      </c>
      <c r="L232" s="15" t="str">
        <f>IF($G232&gt;0,PORCENTAJES!B$2,"")</f>
        <v/>
      </c>
      <c r="M232" s="15" t="str">
        <f>IF($G232&gt;0,PORCENTAJES!C$2,"")</f>
        <v/>
      </c>
      <c r="N232" s="15" t="str">
        <f>IF($G232&gt;0,PORCENTAJES!D$2,"")</f>
        <v/>
      </c>
      <c r="O232" s="15" t="str">
        <f>IF($G232&gt;0,PORCENTAJES!E$2,"")</f>
        <v/>
      </c>
    </row>
    <row r="233" ht="15.75" customHeight="1">
      <c r="G233" s="18"/>
      <c r="H233" s="18" t="str">
        <f t="shared" ref="H233:K233" si="212">IF(NOT($A233=""),CEILING($G233*(1+L233),50),"")
</f>
        <v/>
      </c>
      <c r="I233" s="18" t="str">
        <f t="shared" si="212"/>
        <v/>
      </c>
      <c r="J233" s="18" t="str">
        <f t="shared" si="212"/>
        <v/>
      </c>
      <c r="K233" s="18" t="str">
        <f t="shared" si="212"/>
        <v/>
      </c>
      <c r="L233" s="15" t="str">
        <f>IF($G233&gt;0,PORCENTAJES!B$2,"")</f>
        <v/>
      </c>
      <c r="M233" s="15" t="str">
        <f>IF($G233&gt;0,PORCENTAJES!C$2,"")</f>
        <v/>
      </c>
      <c r="N233" s="15" t="str">
        <f>IF($G233&gt;0,PORCENTAJES!D$2,"")</f>
        <v/>
      </c>
      <c r="O233" s="15" t="str">
        <f>IF($G233&gt;0,PORCENTAJES!E$2,"")</f>
        <v/>
      </c>
    </row>
    <row r="234" ht="15.75" customHeight="1">
      <c r="G234" s="18"/>
      <c r="H234" s="18" t="str">
        <f t="shared" ref="H234:K234" si="213">IF(NOT($A234=""),CEILING($G234*(1+L234),50),"")
</f>
        <v/>
      </c>
      <c r="I234" s="18" t="str">
        <f t="shared" si="213"/>
        <v/>
      </c>
      <c r="J234" s="18" t="str">
        <f t="shared" si="213"/>
        <v/>
      </c>
      <c r="K234" s="18" t="str">
        <f t="shared" si="213"/>
        <v/>
      </c>
      <c r="L234" s="15" t="str">
        <f>IF($G234&gt;0,PORCENTAJES!B$2,"")</f>
        <v/>
      </c>
      <c r="M234" s="15" t="str">
        <f>IF($G234&gt;0,PORCENTAJES!C$2,"")</f>
        <v/>
      </c>
      <c r="N234" s="15" t="str">
        <f>IF($G234&gt;0,PORCENTAJES!D$2,"")</f>
        <v/>
      </c>
      <c r="O234" s="15" t="str">
        <f>IF($G234&gt;0,PORCENTAJES!E$2,"")</f>
        <v/>
      </c>
    </row>
    <row r="235" ht="15.75" customHeight="1">
      <c r="G235" s="18"/>
      <c r="H235" s="18" t="str">
        <f t="shared" ref="H235:K235" si="214">IF(NOT($A235=""),CEILING($G235*(1+L235),50),"")
</f>
        <v/>
      </c>
      <c r="I235" s="18" t="str">
        <f t="shared" si="214"/>
        <v/>
      </c>
      <c r="J235" s="18" t="str">
        <f t="shared" si="214"/>
        <v/>
      </c>
      <c r="K235" s="18" t="str">
        <f t="shared" si="214"/>
        <v/>
      </c>
      <c r="L235" s="15" t="str">
        <f>IF($G235&gt;0,PORCENTAJES!B$2,"")</f>
        <v/>
      </c>
      <c r="M235" s="15" t="str">
        <f>IF($G235&gt;0,PORCENTAJES!C$2,"")</f>
        <v/>
      </c>
      <c r="N235" s="15" t="str">
        <f>IF($G235&gt;0,PORCENTAJES!D$2,"")</f>
        <v/>
      </c>
      <c r="O235" s="15" t="str">
        <f>IF($G235&gt;0,PORCENTAJES!E$2,"")</f>
        <v/>
      </c>
    </row>
    <row r="236" ht="15.75" customHeight="1">
      <c r="G236" s="18"/>
      <c r="H236" s="18" t="str">
        <f t="shared" ref="H236:K236" si="215">IF(NOT($A236=""),CEILING($G236*(1+L236),50),"")
</f>
        <v/>
      </c>
      <c r="I236" s="18" t="str">
        <f t="shared" si="215"/>
        <v/>
      </c>
      <c r="J236" s="18" t="str">
        <f t="shared" si="215"/>
        <v/>
      </c>
      <c r="K236" s="18" t="str">
        <f t="shared" si="215"/>
        <v/>
      </c>
      <c r="L236" s="15" t="str">
        <f>IF($G236&gt;0,PORCENTAJES!B$2,"")</f>
        <v/>
      </c>
      <c r="M236" s="15" t="str">
        <f>IF($G236&gt;0,PORCENTAJES!C$2,"")</f>
        <v/>
      </c>
      <c r="N236" s="15" t="str">
        <f>IF($G236&gt;0,PORCENTAJES!D$2,"")</f>
        <v/>
      </c>
      <c r="O236" s="15" t="str">
        <f>IF($G236&gt;0,PORCENTAJES!E$2,"")</f>
        <v/>
      </c>
    </row>
    <row r="237" ht="15.75" customHeight="1">
      <c r="G237" s="18"/>
      <c r="H237" s="18" t="str">
        <f t="shared" ref="H237:K237" si="216">IF(NOT($A237=""),CEILING($G237*(1+L237),50),"")
</f>
        <v/>
      </c>
      <c r="I237" s="18" t="str">
        <f t="shared" si="216"/>
        <v/>
      </c>
      <c r="J237" s="18" t="str">
        <f t="shared" si="216"/>
        <v/>
      </c>
      <c r="K237" s="18" t="str">
        <f t="shared" si="216"/>
        <v/>
      </c>
      <c r="L237" s="15" t="str">
        <f>IF($G237&gt;0,PORCENTAJES!B$2,"")</f>
        <v/>
      </c>
      <c r="M237" s="15" t="str">
        <f>IF($G237&gt;0,PORCENTAJES!C$2,"")</f>
        <v/>
      </c>
      <c r="N237" s="15" t="str">
        <f>IF($G237&gt;0,PORCENTAJES!D$2,"")</f>
        <v/>
      </c>
      <c r="O237" s="15" t="str">
        <f>IF($G237&gt;0,PORCENTAJES!E$2,"")</f>
        <v/>
      </c>
    </row>
    <row r="238" ht="15.75" customHeight="1">
      <c r="G238" s="18"/>
      <c r="H238" s="18" t="str">
        <f t="shared" ref="H238:K238" si="217">IF(NOT($A238=""),CEILING($G238*(1+L238),50),"")
</f>
        <v/>
      </c>
      <c r="I238" s="18" t="str">
        <f t="shared" si="217"/>
        <v/>
      </c>
      <c r="J238" s="18" t="str">
        <f t="shared" si="217"/>
        <v/>
      </c>
      <c r="K238" s="18" t="str">
        <f t="shared" si="217"/>
        <v/>
      </c>
      <c r="L238" s="15" t="str">
        <f>IF($G238&gt;0,PORCENTAJES!B$2,"")</f>
        <v/>
      </c>
      <c r="M238" s="15" t="str">
        <f>IF($G238&gt;0,PORCENTAJES!C$2,"")</f>
        <v/>
      </c>
      <c r="N238" s="15" t="str">
        <f>IF($G238&gt;0,PORCENTAJES!D$2,"")</f>
        <v/>
      </c>
      <c r="O238" s="15" t="str">
        <f>IF($G238&gt;0,PORCENTAJES!E$2,"")</f>
        <v/>
      </c>
    </row>
    <row r="239" ht="15.75" customHeight="1">
      <c r="G239" s="18"/>
      <c r="H239" s="18" t="str">
        <f t="shared" ref="H239:K239" si="218">IF(NOT($A239=""),CEILING($G239*(1+L239),50),"")
</f>
        <v/>
      </c>
      <c r="I239" s="18" t="str">
        <f t="shared" si="218"/>
        <v/>
      </c>
      <c r="J239" s="18" t="str">
        <f t="shared" si="218"/>
        <v/>
      </c>
      <c r="K239" s="18" t="str">
        <f t="shared" si="218"/>
        <v/>
      </c>
      <c r="L239" s="15" t="str">
        <f>IF($G239&gt;0,PORCENTAJES!B$2,"")</f>
        <v/>
      </c>
      <c r="M239" s="15" t="str">
        <f>IF($G239&gt;0,PORCENTAJES!C$2,"")</f>
        <v/>
      </c>
      <c r="N239" s="15" t="str">
        <f>IF($G239&gt;0,PORCENTAJES!D$2,"")</f>
        <v/>
      </c>
      <c r="O239" s="15" t="str">
        <f>IF($G239&gt;0,PORCENTAJES!E$2,"")</f>
        <v/>
      </c>
    </row>
    <row r="240" ht="15.75" customHeight="1">
      <c r="G240" s="18"/>
      <c r="H240" s="18" t="str">
        <f t="shared" ref="H240:K240" si="219">IF(NOT($A240=""),CEILING($G240*(1+L240),50),"")
</f>
        <v/>
      </c>
      <c r="I240" s="18" t="str">
        <f t="shared" si="219"/>
        <v/>
      </c>
      <c r="J240" s="18" t="str">
        <f t="shared" si="219"/>
        <v/>
      </c>
      <c r="K240" s="18" t="str">
        <f t="shared" si="219"/>
        <v/>
      </c>
      <c r="L240" s="15" t="str">
        <f>IF($G240&gt;0,PORCENTAJES!B$2,"")</f>
        <v/>
      </c>
      <c r="M240" s="15" t="str">
        <f>IF($G240&gt;0,PORCENTAJES!C$2,"")</f>
        <v/>
      </c>
      <c r="N240" s="15" t="str">
        <f>IF($G240&gt;0,PORCENTAJES!D$2,"")</f>
        <v/>
      </c>
      <c r="O240" s="15" t="str">
        <f>IF($G240&gt;0,PORCENTAJES!E$2,"")</f>
        <v/>
      </c>
    </row>
    <row r="241" ht="15.75" customHeight="1">
      <c r="G241" s="18"/>
      <c r="H241" s="18" t="str">
        <f t="shared" ref="H241:K241" si="220">IF(NOT($A241=""),CEILING($G241*(1+L241),50),"")
</f>
        <v/>
      </c>
      <c r="I241" s="18" t="str">
        <f t="shared" si="220"/>
        <v/>
      </c>
      <c r="J241" s="18" t="str">
        <f t="shared" si="220"/>
        <v/>
      </c>
      <c r="K241" s="18" t="str">
        <f t="shared" si="220"/>
        <v/>
      </c>
      <c r="L241" s="15" t="str">
        <f>IF($G241&gt;0,PORCENTAJES!B$2,"")</f>
        <v/>
      </c>
      <c r="M241" s="15" t="str">
        <f>IF($G241&gt;0,PORCENTAJES!C$2,"")</f>
        <v/>
      </c>
      <c r="N241" s="15" t="str">
        <f>IF($G241&gt;0,PORCENTAJES!D$2,"")</f>
        <v/>
      </c>
      <c r="O241" s="15" t="str">
        <f>IF($G241&gt;0,PORCENTAJES!E$2,"")</f>
        <v/>
      </c>
    </row>
    <row r="242" ht="15.75" customHeight="1">
      <c r="G242" s="18"/>
      <c r="H242" s="18" t="str">
        <f t="shared" ref="H242:K242" si="221">IF(NOT($A242=""),CEILING($G242*(1+L242),50),"")
</f>
        <v/>
      </c>
      <c r="I242" s="18" t="str">
        <f t="shared" si="221"/>
        <v/>
      </c>
      <c r="J242" s="18" t="str">
        <f t="shared" si="221"/>
        <v/>
      </c>
      <c r="K242" s="18" t="str">
        <f t="shared" si="221"/>
        <v/>
      </c>
      <c r="L242" s="15" t="str">
        <f>IF($G242&gt;0,PORCENTAJES!B$2,"")</f>
        <v/>
      </c>
      <c r="M242" s="15" t="str">
        <f>IF($G242&gt;0,PORCENTAJES!C$2,"")</f>
        <v/>
      </c>
      <c r="N242" s="15" t="str">
        <f>IF($G242&gt;0,PORCENTAJES!D$2,"")</f>
        <v/>
      </c>
      <c r="O242" s="15" t="str">
        <f>IF($G242&gt;0,PORCENTAJES!E$2,"")</f>
        <v/>
      </c>
    </row>
    <row r="243" ht="15.75" customHeight="1">
      <c r="G243" s="18"/>
      <c r="H243" s="18" t="str">
        <f t="shared" ref="H243:K243" si="222">IF(NOT($A243=""),CEILING($G243*(1+L243),50),"")
</f>
        <v/>
      </c>
      <c r="I243" s="18" t="str">
        <f t="shared" si="222"/>
        <v/>
      </c>
      <c r="J243" s="18" t="str">
        <f t="shared" si="222"/>
        <v/>
      </c>
      <c r="K243" s="18" t="str">
        <f t="shared" si="222"/>
        <v/>
      </c>
      <c r="L243" s="15" t="str">
        <f>IF($G243&gt;0,PORCENTAJES!B$2,"")</f>
        <v/>
      </c>
      <c r="M243" s="15" t="str">
        <f>IF($G243&gt;0,PORCENTAJES!C$2,"")</f>
        <v/>
      </c>
      <c r="N243" s="15" t="str">
        <f>IF($G243&gt;0,PORCENTAJES!D$2,"")</f>
        <v/>
      </c>
      <c r="O243" s="15" t="str">
        <f>IF($G243&gt;0,PORCENTAJES!E$2,"")</f>
        <v/>
      </c>
    </row>
    <row r="244" ht="15.75" customHeight="1">
      <c r="G244" s="18"/>
      <c r="H244" s="18" t="str">
        <f t="shared" ref="H244:K244" si="223">IF(NOT($A244=""),CEILING($G244*(1+L244),50),"")
</f>
        <v/>
      </c>
      <c r="I244" s="18" t="str">
        <f t="shared" si="223"/>
        <v/>
      </c>
      <c r="J244" s="18" t="str">
        <f t="shared" si="223"/>
        <v/>
      </c>
      <c r="K244" s="18" t="str">
        <f t="shared" si="223"/>
        <v/>
      </c>
      <c r="L244" s="15" t="str">
        <f>IF($G244&gt;0,PORCENTAJES!B$2,"")</f>
        <v/>
      </c>
      <c r="M244" s="15" t="str">
        <f>IF($G244&gt;0,PORCENTAJES!C$2,"")</f>
        <v/>
      </c>
      <c r="N244" s="15" t="str">
        <f>IF($G244&gt;0,PORCENTAJES!D$2,"")</f>
        <v/>
      </c>
      <c r="O244" s="15" t="str">
        <f>IF($G244&gt;0,PORCENTAJES!E$2,"")</f>
        <v/>
      </c>
    </row>
    <row r="245" ht="15.75" customHeight="1">
      <c r="G245" s="18"/>
      <c r="H245" s="18" t="str">
        <f t="shared" ref="H245:K245" si="224">IF(NOT($A245=""),CEILING($G245*(1+L245),50),"")
</f>
        <v/>
      </c>
      <c r="I245" s="18" t="str">
        <f t="shared" si="224"/>
        <v/>
      </c>
      <c r="J245" s="18" t="str">
        <f t="shared" si="224"/>
        <v/>
      </c>
      <c r="K245" s="18" t="str">
        <f t="shared" si="224"/>
        <v/>
      </c>
      <c r="L245" s="15" t="str">
        <f>IF($G245&gt;0,PORCENTAJES!B$2,"")</f>
        <v/>
      </c>
      <c r="M245" s="15" t="str">
        <f>IF($G245&gt;0,PORCENTAJES!C$2,"")</f>
        <v/>
      </c>
      <c r="N245" s="15" t="str">
        <f>IF($G245&gt;0,PORCENTAJES!D$2,"")</f>
        <v/>
      </c>
      <c r="O245" s="15" t="str">
        <f>IF($G245&gt;0,PORCENTAJES!E$2,"")</f>
        <v/>
      </c>
    </row>
    <row r="246" ht="15.75" customHeight="1">
      <c r="G246" s="18"/>
      <c r="H246" s="18" t="str">
        <f t="shared" ref="H246:K246" si="225">IF(NOT($A246=""),CEILING($G246*(1+L246),50),"")
</f>
        <v/>
      </c>
      <c r="I246" s="18" t="str">
        <f t="shared" si="225"/>
        <v/>
      </c>
      <c r="J246" s="18" t="str">
        <f t="shared" si="225"/>
        <v/>
      </c>
      <c r="K246" s="18" t="str">
        <f t="shared" si="225"/>
        <v/>
      </c>
      <c r="L246" s="15" t="str">
        <f>IF($G246&gt;0,PORCENTAJES!B$2,"")</f>
        <v/>
      </c>
      <c r="M246" s="15" t="str">
        <f>IF($G246&gt;0,PORCENTAJES!C$2,"")</f>
        <v/>
      </c>
      <c r="N246" s="15" t="str">
        <f>IF($G246&gt;0,PORCENTAJES!D$2,"")</f>
        <v/>
      </c>
      <c r="O246" s="15" t="str">
        <f>IF($G246&gt;0,PORCENTAJES!E$2,"")</f>
        <v/>
      </c>
    </row>
    <row r="247" ht="15.75" customHeight="1">
      <c r="H247" s="18" t="str">
        <f t="shared" ref="H247:K247" si="226">IF(NOT($A247=""),CEILING($G247*(1+L247),50),"")
</f>
        <v/>
      </c>
      <c r="I247" s="18" t="str">
        <f t="shared" si="226"/>
        <v/>
      </c>
      <c r="J247" s="18" t="str">
        <f t="shared" si="226"/>
        <v/>
      </c>
      <c r="K247" s="18" t="str">
        <f t="shared" si="226"/>
        <v/>
      </c>
      <c r="L247" s="15" t="str">
        <f>IF($G247&gt;0,PORCENTAJES!B$2,"")</f>
        <v/>
      </c>
      <c r="M247" s="15" t="str">
        <f>IF($G247&gt;0,PORCENTAJES!C$2,"")</f>
        <v/>
      </c>
      <c r="N247" s="15" t="str">
        <f>IF($G247&gt;0,PORCENTAJES!D$2,"")</f>
        <v/>
      </c>
      <c r="O247" s="15" t="str">
        <f>IF($G247&gt;0,PORCENTAJES!E$2,"")</f>
        <v/>
      </c>
    </row>
    <row r="248" ht="15.75" customHeight="1">
      <c r="H248" s="18" t="str">
        <f t="shared" ref="H248:K248" si="227">IF(NOT($A248=""),CEILING($G248*(1+L248),50),"")
</f>
        <v/>
      </c>
      <c r="I248" s="18" t="str">
        <f t="shared" si="227"/>
        <v/>
      </c>
      <c r="J248" s="18" t="str">
        <f t="shared" si="227"/>
        <v/>
      </c>
      <c r="K248" s="18" t="str">
        <f t="shared" si="227"/>
        <v/>
      </c>
      <c r="L248" s="15" t="str">
        <f>IF($G248&gt;0,PORCENTAJES!B$2,"")</f>
        <v/>
      </c>
      <c r="M248" s="15" t="str">
        <f>IF($G248&gt;0,PORCENTAJES!C$2,"")</f>
        <v/>
      </c>
      <c r="N248" s="15" t="str">
        <f>IF($G248&gt;0,PORCENTAJES!D$2,"")</f>
        <v/>
      </c>
      <c r="O248" s="15" t="str">
        <f>IF($G248&gt;0,PORCENTAJES!E$2,"")</f>
        <v/>
      </c>
    </row>
    <row r="249" ht="15.75" customHeight="1">
      <c r="H249" s="18" t="str">
        <f t="shared" ref="H249:K249" si="228">IF(NOT($A249=""),CEILING($G249*(1+L249),50),"")
</f>
        <v/>
      </c>
      <c r="I249" s="18" t="str">
        <f t="shared" si="228"/>
        <v/>
      </c>
      <c r="J249" s="18" t="str">
        <f t="shared" si="228"/>
        <v/>
      </c>
      <c r="K249" s="18" t="str">
        <f t="shared" si="228"/>
        <v/>
      </c>
      <c r="L249" s="15" t="str">
        <f>IF($G249&gt;0,PORCENTAJES!B$2,"")</f>
        <v/>
      </c>
      <c r="M249" s="15" t="str">
        <f>IF($G249&gt;0,PORCENTAJES!C$2,"")</f>
        <v/>
      </c>
      <c r="N249" s="15" t="str">
        <f>IF($G249&gt;0,PORCENTAJES!D$2,"")</f>
        <v/>
      </c>
      <c r="O249" s="15" t="str">
        <f>IF($G249&gt;0,PORCENTAJES!E$2,"")</f>
        <v/>
      </c>
    </row>
    <row r="250" ht="15.75" customHeight="1">
      <c r="H250" s="18" t="str">
        <f t="shared" ref="H250:K250" si="229">IF(NOT($A250=""),CEILING($G250*(1+L250),50),"")
</f>
        <v/>
      </c>
      <c r="I250" s="18" t="str">
        <f t="shared" si="229"/>
        <v/>
      </c>
      <c r="J250" s="18" t="str">
        <f t="shared" si="229"/>
        <v/>
      </c>
      <c r="K250" s="18" t="str">
        <f t="shared" si="229"/>
        <v/>
      </c>
      <c r="L250" s="15" t="str">
        <f>IF($G250&gt;0,PORCENTAJES!B$2,"")</f>
        <v/>
      </c>
      <c r="M250" s="15" t="str">
        <f>IF($G250&gt;0,PORCENTAJES!C$2,"")</f>
        <v/>
      </c>
      <c r="N250" s="15" t="str">
        <f>IF($G250&gt;0,PORCENTAJES!D$2,"")</f>
        <v/>
      </c>
      <c r="O250" s="15" t="str">
        <f>IF($G250&gt;0,PORCENTAJES!E$2,"")</f>
        <v/>
      </c>
    </row>
    <row r="251" ht="15.75" customHeight="1">
      <c r="H251" s="18" t="str">
        <f t="shared" ref="H251:K251" si="230">IF(NOT($A251=""),CEILING($G251*(1+L251),50),"")
</f>
        <v/>
      </c>
      <c r="I251" s="18" t="str">
        <f t="shared" si="230"/>
        <v/>
      </c>
      <c r="J251" s="18" t="str">
        <f t="shared" si="230"/>
        <v/>
      </c>
      <c r="K251" s="18" t="str">
        <f t="shared" si="230"/>
        <v/>
      </c>
      <c r="L251" s="15" t="str">
        <f>IF($G251&gt;0,PORCENTAJES!B$2,"")</f>
        <v/>
      </c>
      <c r="M251" s="15" t="str">
        <f>IF($G251&gt;0,PORCENTAJES!C$2,"")</f>
        <v/>
      </c>
      <c r="N251" s="15" t="str">
        <f>IF($G251&gt;0,PORCENTAJES!D$2,"")</f>
        <v/>
      </c>
      <c r="O251" s="15" t="str">
        <f>IF($G251&gt;0,PORCENTAJES!E$2,"")</f>
        <v/>
      </c>
    </row>
    <row r="252" ht="15.75" customHeight="1">
      <c r="H252" s="18" t="str">
        <f t="shared" ref="H252:K252" si="231">IF(NOT($A252=""),CEILING($G252*(1+L252),50),"")
</f>
        <v/>
      </c>
      <c r="I252" s="18" t="str">
        <f t="shared" si="231"/>
        <v/>
      </c>
      <c r="J252" s="18" t="str">
        <f t="shared" si="231"/>
        <v/>
      </c>
      <c r="K252" s="18" t="str">
        <f t="shared" si="231"/>
        <v/>
      </c>
      <c r="L252" s="15" t="str">
        <f>IF($G252&gt;0,PORCENTAJES!B$2,"")</f>
        <v/>
      </c>
      <c r="M252" s="15" t="str">
        <f>IF($G252&gt;0,PORCENTAJES!C$2,"")</f>
        <v/>
      </c>
      <c r="N252" s="15" t="str">
        <f>IF($G252&gt;0,PORCENTAJES!D$2,"")</f>
        <v/>
      </c>
      <c r="O252" s="15" t="str">
        <f>IF($G252&gt;0,PORCENTAJES!E$2,"")</f>
        <v/>
      </c>
    </row>
    <row r="253" ht="15.75" customHeight="1">
      <c r="H253" s="18" t="str">
        <f t="shared" ref="H253:K253" si="232">IF(NOT($A253=""),CEILING($G253*(1+L253),50),"")
</f>
        <v/>
      </c>
      <c r="I253" s="18" t="str">
        <f t="shared" si="232"/>
        <v/>
      </c>
      <c r="J253" s="18" t="str">
        <f t="shared" si="232"/>
        <v/>
      </c>
      <c r="K253" s="18" t="str">
        <f t="shared" si="232"/>
        <v/>
      </c>
      <c r="L253" s="15" t="str">
        <f>IF($G253&gt;0,PORCENTAJES!B$2,"")</f>
        <v/>
      </c>
      <c r="M253" s="15" t="str">
        <f>IF($G253&gt;0,PORCENTAJES!C$2,"")</f>
        <v/>
      </c>
      <c r="N253" s="15" t="str">
        <f>IF($G253&gt;0,PORCENTAJES!D$2,"")</f>
        <v/>
      </c>
      <c r="O253" s="15" t="str">
        <f>IF($G253&gt;0,PORCENTAJES!E$2,"")</f>
        <v/>
      </c>
    </row>
    <row r="254" ht="15.75" customHeight="1">
      <c r="H254" s="18" t="str">
        <f t="shared" ref="H254:K254" si="233">IF(NOT($A254=""),CEILING($G254*(1+L254),50),"")
</f>
        <v/>
      </c>
      <c r="I254" s="18" t="str">
        <f t="shared" si="233"/>
        <v/>
      </c>
      <c r="J254" s="18" t="str">
        <f t="shared" si="233"/>
        <v/>
      </c>
      <c r="K254" s="18" t="str">
        <f t="shared" si="233"/>
        <v/>
      </c>
      <c r="L254" s="15" t="str">
        <f>IF($G254&gt;0,PORCENTAJES!B$2,"")</f>
        <v/>
      </c>
      <c r="M254" s="15" t="str">
        <f>IF($G254&gt;0,PORCENTAJES!C$2,"")</f>
        <v/>
      </c>
      <c r="N254" s="15" t="str">
        <f>IF($G254&gt;0,PORCENTAJES!D$2,"")</f>
        <v/>
      </c>
      <c r="O254" s="15" t="str">
        <f>IF($G254&gt;0,PORCENTAJES!E$2,"")</f>
        <v/>
      </c>
    </row>
    <row r="255" ht="15.75" customHeight="1">
      <c r="H255" s="18" t="str">
        <f t="shared" ref="H255:K255" si="234">IF(NOT($A255=""),CEILING($G255*(1+L255),50),"")
</f>
        <v/>
      </c>
      <c r="I255" s="18" t="str">
        <f t="shared" si="234"/>
        <v/>
      </c>
      <c r="J255" s="18" t="str">
        <f t="shared" si="234"/>
        <v/>
      </c>
      <c r="K255" s="18" t="str">
        <f t="shared" si="234"/>
        <v/>
      </c>
      <c r="L255" s="15" t="str">
        <f>IF($G255&gt;0,PORCENTAJES!B$2,"")</f>
        <v/>
      </c>
      <c r="M255" s="15" t="str">
        <f>IF($G255&gt;0,PORCENTAJES!C$2,"")</f>
        <v/>
      </c>
      <c r="N255" s="15" t="str">
        <f>IF($G255&gt;0,PORCENTAJES!D$2,"")</f>
        <v/>
      </c>
      <c r="O255" s="15" t="str">
        <f>IF($G255&gt;0,PORCENTAJES!E$2,"")</f>
        <v/>
      </c>
    </row>
    <row r="256" ht="15.75" customHeight="1">
      <c r="H256" s="18" t="str">
        <f t="shared" ref="H256:K256" si="235">IF(NOT($A256=""),CEILING($G256*(1+L256),50),"")
</f>
        <v/>
      </c>
      <c r="I256" s="18" t="str">
        <f t="shared" si="235"/>
        <v/>
      </c>
      <c r="J256" s="18" t="str">
        <f t="shared" si="235"/>
        <v/>
      </c>
      <c r="K256" s="18" t="str">
        <f t="shared" si="235"/>
        <v/>
      </c>
      <c r="L256" s="15" t="str">
        <f>IF($G256&gt;0,PORCENTAJES!B$2,"")</f>
        <v/>
      </c>
      <c r="M256" s="15" t="str">
        <f>IF($G256&gt;0,PORCENTAJES!C$2,"")</f>
        <v/>
      </c>
      <c r="N256" s="15" t="str">
        <f>IF($G256&gt;0,PORCENTAJES!D$2,"")</f>
        <v/>
      </c>
      <c r="O256" s="15" t="str">
        <f>IF($G256&gt;0,PORCENTAJES!E$2,"")</f>
        <v/>
      </c>
    </row>
    <row r="257" ht="15.75" customHeight="1">
      <c r="H257" s="18" t="str">
        <f t="shared" ref="H257:K257" si="236">IF(NOT($A257=""),CEILING($G257*(1+L257),50),"")
</f>
        <v/>
      </c>
      <c r="I257" s="18" t="str">
        <f t="shared" si="236"/>
        <v/>
      </c>
      <c r="J257" s="18" t="str">
        <f t="shared" si="236"/>
        <v/>
      </c>
      <c r="K257" s="18" t="str">
        <f t="shared" si="236"/>
        <v/>
      </c>
      <c r="L257" s="15" t="str">
        <f>IF($G257&gt;0,PORCENTAJES!B$2,"")</f>
        <v/>
      </c>
      <c r="M257" s="15" t="str">
        <f>IF($G257&gt;0,PORCENTAJES!C$2,"")</f>
        <v/>
      </c>
      <c r="N257" s="15" t="str">
        <f>IF($G257&gt;0,PORCENTAJES!D$2,"")</f>
        <v/>
      </c>
      <c r="O257" s="15" t="str">
        <f>IF($G257&gt;0,PORCENTAJES!E$2,"")</f>
        <v/>
      </c>
    </row>
    <row r="258" ht="15.75" customHeight="1">
      <c r="H258" s="18" t="str">
        <f t="shared" ref="H258:K258" si="237">IF(NOT($A258=""),CEILING($G258*(1+L258),50),"")
</f>
        <v/>
      </c>
      <c r="I258" s="18" t="str">
        <f t="shared" si="237"/>
        <v/>
      </c>
      <c r="J258" s="18" t="str">
        <f t="shared" si="237"/>
        <v/>
      </c>
      <c r="K258" s="18" t="str">
        <f t="shared" si="237"/>
        <v/>
      </c>
      <c r="L258" s="15" t="str">
        <f>IF($G258&gt;0,PORCENTAJES!B$2,"")</f>
        <v/>
      </c>
      <c r="M258" s="15" t="str">
        <f>IF($G258&gt;0,PORCENTAJES!C$2,"")</f>
        <v/>
      </c>
      <c r="N258" s="15" t="str">
        <f>IF($G258&gt;0,PORCENTAJES!D$2,"")</f>
        <v/>
      </c>
      <c r="O258" s="15" t="str">
        <f>IF($G258&gt;0,PORCENTAJES!E$2,"")</f>
        <v/>
      </c>
    </row>
    <row r="259" ht="15.75" customHeight="1">
      <c r="H259" s="18" t="str">
        <f t="shared" ref="H259:K259" si="238">IF(NOT($A259=""),CEILING($G259*(1+L259),50),"")
</f>
        <v/>
      </c>
      <c r="I259" s="18" t="str">
        <f t="shared" si="238"/>
        <v/>
      </c>
      <c r="J259" s="18" t="str">
        <f t="shared" si="238"/>
        <v/>
      </c>
      <c r="K259" s="18" t="str">
        <f t="shared" si="238"/>
        <v/>
      </c>
      <c r="L259" s="15" t="str">
        <f>IF($G259&gt;0,PORCENTAJES!B$2,"")</f>
        <v/>
      </c>
      <c r="M259" s="15" t="str">
        <f>IF($G259&gt;0,PORCENTAJES!C$2,"")</f>
        <v/>
      </c>
      <c r="N259" s="15" t="str">
        <f>IF($G259&gt;0,PORCENTAJES!D$2,"")</f>
        <v/>
      </c>
      <c r="O259" s="15" t="str">
        <f>IF($G259&gt;0,PORCENTAJES!E$2,"")</f>
        <v/>
      </c>
    </row>
    <row r="260" ht="15.75" customHeight="1">
      <c r="H260" s="18" t="str">
        <f t="shared" ref="H260:K260" si="239">IF(NOT($A260=""),CEILING($G260*(1+L260),50),"")
</f>
        <v/>
      </c>
      <c r="I260" s="18" t="str">
        <f t="shared" si="239"/>
        <v/>
      </c>
      <c r="J260" s="18" t="str">
        <f t="shared" si="239"/>
        <v/>
      </c>
      <c r="K260" s="18" t="str">
        <f t="shared" si="239"/>
        <v/>
      </c>
      <c r="L260" s="15" t="str">
        <f>IF($G260&gt;0,PORCENTAJES!B$2,"")</f>
        <v/>
      </c>
      <c r="M260" s="15" t="str">
        <f>IF($G260&gt;0,PORCENTAJES!C$2,"")</f>
        <v/>
      </c>
      <c r="N260" s="15" t="str">
        <f>IF($G260&gt;0,PORCENTAJES!D$2,"")</f>
        <v/>
      </c>
      <c r="O260" s="15" t="str">
        <f>IF($G260&gt;0,PORCENTAJES!E$2,"")</f>
        <v/>
      </c>
    </row>
    <row r="261" ht="15.75" customHeight="1">
      <c r="H261" s="18" t="str">
        <f t="shared" ref="H261:K261" si="240">IF(NOT($A261=""),CEILING($G261*(1+L261),50),"")
</f>
        <v/>
      </c>
      <c r="I261" s="18" t="str">
        <f t="shared" si="240"/>
        <v/>
      </c>
      <c r="J261" s="18" t="str">
        <f t="shared" si="240"/>
        <v/>
      </c>
      <c r="K261" s="18" t="str">
        <f t="shared" si="240"/>
        <v/>
      </c>
      <c r="L261" s="15" t="str">
        <f>IF($G261&gt;0,PORCENTAJES!B$2,"")</f>
        <v/>
      </c>
      <c r="M261" s="15" t="str">
        <f>IF($G261&gt;0,PORCENTAJES!C$2,"")</f>
        <v/>
      </c>
      <c r="N261" s="15" t="str">
        <f>IF($G261&gt;0,PORCENTAJES!D$2,"")</f>
        <v/>
      </c>
      <c r="O261" s="15" t="str">
        <f>IF($G261&gt;0,PORCENTAJES!E$2,"")</f>
        <v/>
      </c>
    </row>
    <row r="262" ht="15.75" customHeight="1">
      <c r="H262" s="18" t="str">
        <f t="shared" ref="H262:K262" si="241">IF(NOT($A262=""),CEILING($G262*(1+L262),50),"")
</f>
        <v/>
      </c>
      <c r="I262" s="18" t="str">
        <f t="shared" si="241"/>
        <v/>
      </c>
      <c r="J262" s="18" t="str">
        <f t="shared" si="241"/>
        <v/>
      </c>
      <c r="K262" s="18" t="str">
        <f t="shared" si="241"/>
        <v/>
      </c>
      <c r="L262" s="15" t="str">
        <f>IF($G262&gt;0,PORCENTAJES!B$2,"")</f>
        <v/>
      </c>
      <c r="M262" s="15" t="str">
        <f>IF($G262&gt;0,PORCENTAJES!C$2,"")</f>
        <v/>
      </c>
      <c r="N262" s="15" t="str">
        <f>IF($G262&gt;0,PORCENTAJES!D$2,"")</f>
        <v/>
      </c>
      <c r="O262" s="15" t="str">
        <f>IF($G262&gt;0,PORCENTAJES!E$2,"")</f>
        <v/>
      </c>
    </row>
    <row r="263" ht="15.75" customHeight="1">
      <c r="H263" s="18" t="str">
        <f t="shared" ref="H263:K263" si="242">IF(NOT($A263=""),CEILING($G263*(1+L263),50),"")
</f>
        <v/>
      </c>
      <c r="I263" s="18" t="str">
        <f t="shared" si="242"/>
        <v/>
      </c>
      <c r="J263" s="18" t="str">
        <f t="shared" si="242"/>
        <v/>
      </c>
      <c r="K263" s="18" t="str">
        <f t="shared" si="242"/>
        <v/>
      </c>
      <c r="L263" s="15" t="str">
        <f>IF($G263&gt;0,PORCENTAJES!B$2,"")</f>
        <v/>
      </c>
      <c r="M263" s="15" t="str">
        <f>IF($G263&gt;0,PORCENTAJES!C$2,"")</f>
        <v/>
      </c>
      <c r="N263" s="15" t="str">
        <f>IF($G263&gt;0,PORCENTAJES!D$2,"")</f>
        <v/>
      </c>
      <c r="O263" s="15" t="str">
        <f>IF($G263&gt;0,PORCENTAJES!E$2,"")</f>
        <v/>
      </c>
    </row>
    <row r="264" ht="15.75" customHeight="1">
      <c r="H264" s="18" t="str">
        <f t="shared" ref="H264:K264" si="243">IF(NOT($A264=""),CEILING($G264*(1+L264),50),"")
</f>
        <v/>
      </c>
      <c r="I264" s="18" t="str">
        <f t="shared" si="243"/>
        <v/>
      </c>
      <c r="J264" s="18" t="str">
        <f t="shared" si="243"/>
        <v/>
      </c>
      <c r="K264" s="18" t="str">
        <f t="shared" si="243"/>
        <v/>
      </c>
      <c r="L264" s="15" t="str">
        <f>IF($G264&gt;0,PORCENTAJES!B$2,"")</f>
        <v/>
      </c>
      <c r="M264" s="15" t="str">
        <f>IF($G264&gt;0,PORCENTAJES!C$2,"")</f>
        <v/>
      </c>
      <c r="N264" s="15" t="str">
        <f>IF($G264&gt;0,PORCENTAJES!D$2,"")</f>
        <v/>
      </c>
      <c r="O264" s="15" t="str">
        <f>IF($G264&gt;0,PORCENTAJES!E$2,"")</f>
        <v/>
      </c>
    </row>
    <row r="265" ht="15.75" customHeight="1">
      <c r="H265" s="18" t="str">
        <f t="shared" ref="H265:K265" si="244">IF(NOT($A265=""),CEILING($G265*(1+L265),50),"")
</f>
        <v/>
      </c>
      <c r="I265" s="18" t="str">
        <f t="shared" si="244"/>
        <v/>
      </c>
      <c r="J265" s="18" t="str">
        <f t="shared" si="244"/>
        <v/>
      </c>
      <c r="K265" s="18" t="str">
        <f t="shared" si="244"/>
        <v/>
      </c>
      <c r="L265" s="15" t="str">
        <f>IF($G265&gt;0,PORCENTAJES!B$2,"")</f>
        <v/>
      </c>
      <c r="M265" s="15" t="str">
        <f>IF($G265&gt;0,PORCENTAJES!C$2,"")</f>
        <v/>
      </c>
      <c r="N265" s="15" t="str">
        <f>IF($G265&gt;0,PORCENTAJES!D$2,"")</f>
        <v/>
      </c>
      <c r="O265" s="15" t="str">
        <f>IF($G265&gt;0,PORCENTAJES!E$2,"")</f>
        <v/>
      </c>
    </row>
    <row r="266" ht="15.75" customHeight="1">
      <c r="H266" s="18" t="str">
        <f t="shared" ref="H266:K266" si="245">IF(NOT($A266=""),CEILING($G266*(1+L266),50),"")
</f>
        <v/>
      </c>
      <c r="I266" s="18" t="str">
        <f t="shared" si="245"/>
        <v/>
      </c>
      <c r="J266" s="18" t="str">
        <f t="shared" si="245"/>
        <v/>
      </c>
      <c r="K266" s="18" t="str">
        <f t="shared" si="245"/>
        <v/>
      </c>
      <c r="L266" s="15" t="str">
        <f>IF($G266&gt;0,PORCENTAJES!B$2,"")</f>
        <v/>
      </c>
      <c r="M266" s="15" t="str">
        <f>IF($G266&gt;0,PORCENTAJES!C$2,"")</f>
        <v/>
      </c>
      <c r="N266" s="15" t="str">
        <f>IF($G266&gt;0,PORCENTAJES!D$2,"")</f>
        <v/>
      </c>
      <c r="O266" s="15" t="str">
        <f>IF($G266&gt;0,PORCENTAJES!E$2,"")</f>
        <v/>
      </c>
    </row>
    <row r="267" ht="15.75" customHeight="1">
      <c r="H267" s="18" t="str">
        <f t="shared" ref="H267:K267" si="246">IF(NOT($A267=""),CEILING($G267*(1+L267),50),"")
</f>
        <v/>
      </c>
      <c r="I267" s="18" t="str">
        <f t="shared" si="246"/>
        <v/>
      </c>
      <c r="J267" s="18" t="str">
        <f t="shared" si="246"/>
        <v/>
      </c>
      <c r="K267" s="18" t="str">
        <f t="shared" si="246"/>
        <v/>
      </c>
      <c r="L267" s="15" t="str">
        <f>IF($G267&gt;0,PORCENTAJES!B$2,"")</f>
        <v/>
      </c>
      <c r="M267" s="15" t="str">
        <f>IF($G267&gt;0,PORCENTAJES!C$2,"")</f>
        <v/>
      </c>
      <c r="N267" s="15" t="str">
        <f>IF($G267&gt;0,PORCENTAJES!D$2,"")</f>
        <v/>
      </c>
      <c r="O267" s="15" t="str">
        <f>IF($G267&gt;0,PORCENTAJES!E$2,"")</f>
        <v/>
      </c>
    </row>
    <row r="268" ht="15.75" customHeight="1">
      <c r="H268" s="18" t="str">
        <f t="shared" ref="H268:K268" si="247">IF(NOT($A268=""),CEILING($G268*(1+L268),50),"")
</f>
        <v/>
      </c>
      <c r="I268" s="18" t="str">
        <f t="shared" si="247"/>
        <v/>
      </c>
      <c r="J268" s="18" t="str">
        <f t="shared" si="247"/>
        <v/>
      </c>
      <c r="K268" s="18" t="str">
        <f t="shared" si="247"/>
        <v/>
      </c>
      <c r="L268" s="15" t="str">
        <f>IF($G268&gt;0,PORCENTAJES!B$2,"")</f>
        <v/>
      </c>
      <c r="M268" s="15" t="str">
        <f>IF($G268&gt;0,PORCENTAJES!C$2,"")</f>
        <v/>
      </c>
      <c r="N268" s="15" t="str">
        <f>IF($G268&gt;0,PORCENTAJES!D$2,"")</f>
        <v/>
      </c>
      <c r="O268" s="15" t="str">
        <f>IF($G268&gt;0,PORCENTAJES!E$2,"")</f>
        <v/>
      </c>
    </row>
    <row r="269" ht="15.75" customHeight="1">
      <c r="H269" s="18" t="str">
        <f t="shared" ref="H269:K269" si="248">IF(NOT($A269=""),CEILING($G269*(1+L269),50),"")
</f>
        <v/>
      </c>
      <c r="I269" s="18" t="str">
        <f t="shared" si="248"/>
        <v/>
      </c>
      <c r="J269" s="18" t="str">
        <f t="shared" si="248"/>
        <v/>
      </c>
      <c r="K269" s="18" t="str">
        <f t="shared" si="248"/>
        <v/>
      </c>
      <c r="L269" s="15" t="str">
        <f>IF($G269&gt;0,PORCENTAJES!B$2,"")</f>
        <v/>
      </c>
      <c r="M269" s="15" t="str">
        <f>IF($G269&gt;0,PORCENTAJES!C$2,"")</f>
        <v/>
      </c>
      <c r="N269" s="15" t="str">
        <f>IF($G269&gt;0,PORCENTAJES!D$2,"")</f>
        <v/>
      </c>
      <c r="O269" s="15" t="str">
        <f>IF($G269&gt;0,PORCENTAJES!E$2,"")</f>
        <v/>
      </c>
    </row>
    <row r="270" ht="15.75" customHeight="1">
      <c r="H270" s="18" t="str">
        <f t="shared" ref="H270:K270" si="249">IF(NOT($A270=""),CEILING($G270*(1+L270),50),"")
</f>
        <v/>
      </c>
      <c r="I270" s="18" t="str">
        <f t="shared" si="249"/>
        <v/>
      </c>
      <c r="J270" s="18" t="str">
        <f t="shared" si="249"/>
        <v/>
      </c>
      <c r="K270" s="18" t="str">
        <f t="shared" si="249"/>
        <v/>
      </c>
      <c r="L270" s="15" t="str">
        <f>IF($G270&gt;0,PORCENTAJES!B$2,"")</f>
        <v/>
      </c>
      <c r="M270" s="15" t="str">
        <f>IF($G270&gt;0,PORCENTAJES!C$2,"")</f>
        <v/>
      </c>
      <c r="N270" s="15" t="str">
        <f>IF($G270&gt;0,PORCENTAJES!D$2,"")</f>
        <v/>
      </c>
      <c r="O270" s="15" t="str">
        <f>IF($G270&gt;0,PORCENTAJES!E$2,"")</f>
        <v/>
      </c>
    </row>
    <row r="271" ht="15.75" customHeight="1">
      <c r="H271" s="18" t="str">
        <f t="shared" ref="H271:K271" si="250">IF(NOT($A271=""),CEILING($G271*(1+L271),50),"")
</f>
        <v/>
      </c>
      <c r="I271" s="18" t="str">
        <f t="shared" si="250"/>
        <v/>
      </c>
      <c r="J271" s="18" t="str">
        <f t="shared" si="250"/>
        <v/>
      </c>
      <c r="K271" s="18" t="str">
        <f t="shared" si="250"/>
        <v/>
      </c>
      <c r="L271" s="15" t="str">
        <f>IF($G271&gt;0,PORCENTAJES!B$2,"")</f>
        <v/>
      </c>
      <c r="M271" s="15" t="str">
        <f>IF($G271&gt;0,PORCENTAJES!C$2,"")</f>
        <v/>
      </c>
      <c r="N271" s="15" t="str">
        <f>IF($G271&gt;0,PORCENTAJES!D$2,"")</f>
        <v/>
      </c>
      <c r="O271" s="15" t="str">
        <f>IF($G271&gt;0,PORCENTAJES!E$2,"")</f>
        <v/>
      </c>
    </row>
    <row r="272" ht="15.75" customHeight="1">
      <c r="H272" s="18" t="str">
        <f t="shared" ref="H272:K272" si="251">IF(NOT($A272=""),CEILING($G272*(1+L272),50),"")
</f>
        <v/>
      </c>
      <c r="I272" s="18" t="str">
        <f t="shared" si="251"/>
        <v/>
      </c>
      <c r="J272" s="18" t="str">
        <f t="shared" si="251"/>
        <v/>
      </c>
      <c r="K272" s="18" t="str">
        <f t="shared" si="251"/>
        <v/>
      </c>
      <c r="L272" s="15" t="str">
        <f>IF($G272&gt;0,PORCENTAJES!B$2,"")</f>
        <v/>
      </c>
      <c r="M272" s="15" t="str">
        <f>IF($G272&gt;0,PORCENTAJES!C$2,"")</f>
        <v/>
      </c>
      <c r="N272" s="15" t="str">
        <f>IF($G272&gt;0,PORCENTAJES!D$2,"")</f>
        <v/>
      </c>
      <c r="O272" s="15" t="str">
        <f>IF($G272&gt;0,PORCENTAJES!E$2,"")</f>
        <v/>
      </c>
    </row>
    <row r="273" ht="15.75" customHeight="1">
      <c r="H273" s="18" t="str">
        <f t="shared" ref="H273:K273" si="252">IF(NOT($A273=""),CEILING($G273*(1+L273),50),"")
</f>
        <v/>
      </c>
      <c r="I273" s="18" t="str">
        <f t="shared" si="252"/>
        <v/>
      </c>
      <c r="J273" s="18" t="str">
        <f t="shared" si="252"/>
        <v/>
      </c>
      <c r="K273" s="18" t="str">
        <f t="shared" si="252"/>
        <v/>
      </c>
      <c r="L273" s="15" t="str">
        <f>IF($G273&gt;0,PORCENTAJES!B$2,"")</f>
        <v/>
      </c>
      <c r="M273" s="15" t="str">
        <f>IF($G273&gt;0,PORCENTAJES!C$2,"")</f>
        <v/>
      </c>
      <c r="N273" s="15" t="str">
        <f>IF($G273&gt;0,PORCENTAJES!D$2,"")</f>
        <v/>
      </c>
      <c r="O273" s="15" t="str">
        <f>IF($G273&gt;0,PORCENTAJES!E$2,"")</f>
        <v/>
      </c>
    </row>
    <row r="274" ht="15.75" customHeight="1">
      <c r="H274" s="18" t="str">
        <f t="shared" ref="H274:K274" si="253">IF(NOT($A274=""),CEILING($G274*(1+L274),50),"")
</f>
        <v/>
      </c>
      <c r="I274" s="18" t="str">
        <f t="shared" si="253"/>
        <v/>
      </c>
      <c r="J274" s="18" t="str">
        <f t="shared" si="253"/>
        <v/>
      </c>
      <c r="K274" s="18" t="str">
        <f t="shared" si="253"/>
        <v/>
      </c>
      <c r="L274" s="15" t="str">
        <f>IF($G274&gt;0,PORCENTAJES!B$2,"")</f>
        <v/>
      </c>
      <c r="M274" s="15" t="str">
        <f>IF($G274&gt;0,PORCENTAJES!C$2,"")</f>
        <v/>
      </c>
      <c r="N274" s="15" t="str">
        <f>IF($G274&gt;0,PORCENTAJES!D$2,"")</f>
        <v/>
      </c>
      <c r="O274" s="15" t="str">
        <f>IF($G274&gt;0,PORCENTAJES!E$2,"")</f>
        <v/>
      </c>
    </row>
    <row r="275" ht="15.75" customHeight="1">
      <c r="H275" s="18" t="str">
        <f t="shared" ref="H275:K275" si="254">IF(NOT($A275=""),CEILING($G275*(1+L275),50),"")
</f>
        <v/>
      </c>
      <c r="I275" s="18" t="str">
        <f t="shared" si="254"/>
        <v/>
      </c>
      <c r="J275" s="18" t="str">
        <f t="shared" si="254"/>
        <v/>
      </c>
      <c r="K275" s="18" t="str">
        <f t="shared" si="254"/>
        <v/>
      </c>
      <c r="L275" s="15" t="str">
        <f>IF($G275&gt;0,PORCENTAJES!B$2,"")</f>
        <v/>
      </c>
      <c r="M275" s="15" t="str">
        <f>IF($G275&gt;0,PORCENTAJES!C$2,"")</f>
        <v/>
      </c>
      <c r="N275" s="15" t="str">
        <f>IF($G275&gt;0,PORCENTAJES!D$2,"")</f>
        <v/>
      </c>
      <c r="O275" s="15" t="str">
        <f>IF($G275&gt;0,PORCENTAJES!E$2,"")</f>
        <v/>
      </c>
    </row>
    <row r="276" ht="15.75" customHeight="1">
      <c r="H276" s="18" t="str">
        <f t="shared" ref="H276:K276" si="255">IF(NOT($A276=""),CEILING($G276*(1+L276),50),"")
</f>
        <v/>
      </c>
      <c r="I276" s="18" t="str">
        <f t="shared" si="255"/>
        <v/>
      </c>
      <c r="J276" s="18" t="str">
        <f t="shared" si="255"/>
        <v/>
      </c>
      <c r="K276" s="18" t="str">
        <f t="shared" si="255"/>
        <v/>
      </c>
      <c r="L276" s="15" t="str">
        <f>IF($G276&gt;0,PORCENTAJES!B$2,"")</f>
        <v/>
      </c>
      <c r="M276" s="15" t="str">
        <f>IF($G276&gt;0,PORCENTAJES!C$2,"")</f>
        <v/>
      </c>
      <c r="N276" s="15" t="str">
        <f>IF($G276&gt;0,PORCENTAJES!D$2,"")</f>
        <v/>
      </c>
      <c r="O276" s="15" t="str">
        <f>IF($G276&gt;0,PORCENTAJES!E$2,"")</f>
        <v/>
      </c>
    </row>
    <row r="277" ht="15.75" customHeight="1">
      <c r="H277" s="18" t="str">
        <f t="shared" ref="H277:K277" si="256">IF(NOT($A277=""),CEILING($G277*(1+L277),50),"")
</f>
        <v/>
      </c>
      <c r="I277" s="18" t="str">
        <f t="shared" si="256"/>
        <v/>
      </c>
      <c r="J277" s="18" t="str">
        <f t="shared" si="256"/>
        <v/>
      </c>
      <c r="K277" s="18" t="str">
        <f t="shared" si="256"/>
        <v/>
      </c>
      <c r="L277" s="15" t="str">
        <f>IF($G277&gt;0,PORCENTAJES!B$2,"")</f>
        <v/>
      </c>
      <c r="M277" s="15" t="str">
        <f>IF($G277&gt;0,PORCENTAJES!C$2,"")</f>
        <v/>
      </c>
      <c r="N277" s="15" t="str">
        <f>IF($G277&gt;0,PORCENTAJES!D$2,"")</f>
        <v/>
      </c>
      <c r="O277" s="15" t="str">
        <f>IF($G277&gt;0,PORCENTAJES!E$2,"")</f>
        <v/>
      </c>
    </row>
    <row r="278" ht="15.75" customHeight="1">
      <c r="H278" s="18" t="str">
        <f t="shared" ref="H278:K278" si="257">IF(NOT($A278=""),CEILING($G278*(1+L278),50),"")
</f>
        <v/>
      </c>
      <c r="I278" s="18" t="str">
        <f t="shared" si="257"/>
        <v/>
      </c>
      <c r="J278" s="18" t="str">
        <f t="shared" si="257"/>
        <v/>
      </c>
      <c r="K278" s="18" t="str">
        <f t="shared" si="257"/>
        <v/>
      </c>
      <c r="L278" s="15" t="str">
        <f>IF($G278&gt;0,PORCENTAJES!B$2,"")</f>
        <v/>
      </c>
      <c r="M278" s="15" t="str">
        <f>IF($G278&gt;0,PORCENTAJES!C$2,"")</f>
        <v/>
      </c>
      <c r="N278" s="15" t="str">
        <f>IF($G278&gt;0,PORCENTAJES!D$2,"")</f>
        <v/>
      </c>
      <c r="O278" s="15" t="str">
        <f>IF($G278&gt;0,PORCENTAJES!E$2,"")</f>
        <v/>
      </c>
    </row>
    <row r="279" ht="15.75" customHeight="1">
      <c r="H279" s="19" t="str">
        <f t="shared" ref="H279:K279" si="258">IF(NOT($A279=""),$G279*(1+L279),"")</f>
        <v/>
      </c>
      <c r="I279" s="19" t="str">
        <f t="shared" si="258"/>
        <v/>
      </c>
      <c r="J279" s="19" t="str">
        <f t="shared" si="258"/>
        <v/>
      </c>
      <c r="K279" s="19" t="str">
        <f t="shared" si="258"/>
        <v/>
      </c>
      <c r="L279" s="15" t="str">
        <f>IF($G279&gt;0,PORCENTAJES!B$2,"")</f>
        <v/>
      </c>
      <c r="M279" s="15" t="str">
        <f>IF($G279&gt;0,PORCENTAJES!C$2,"")</f>
        <v/>
      </c>
      <c r="N279" s="15" t="str">
        <f>IF($G279&gt;0,PORCENTAJES!D$2,"")</f>
        <v/>
      </c>
      <c r="O279" s="15" t="str">
        <f>IF($G279&gt;0,PORCENTAJES!E$2,"")</f>
        <v/>
      </c>
    </row>
    <row r="280" ht="15.75" customHeight="1">
      <c r="H280" s="19" t="str">
        <f t="shared" ref="H280:K280" si="259">IF(NOT($A280=""),$G280*(1+L280),"")</f>
        <v/>
      </c>
      <c r="I280" s="19" t="str">
        <f t="shared" si="259"/>
        <v/>
      </c>
      <c r="J280" s="19" t="str">
        <f t="shared" si="259"/>
        <v/>
      </c>
      <c r="K280" s="19" t="str">
        <f t="shared" si="259"/>
        <v/>
      </c>
      <c r="L280" s="15" t="str">
        <f>IF($G280&gt;0,PORCENTAJES!B$2,"")</f>
        <v/>
      </c>
      <c r="M280" s="15" t="str">
        <f>IF($G280&gt;0,PORCENTAJES!C$2,"")</f>
        <v/>
      </c>
      <c r="N280" s="15" t="str">
        <f>IF($G280&gt;0,PORCENTAJES!D$2,"")</f>
        <v/>
      </c>
      <c r="O280" s="15" t="str">
        <f>IF($G280&gt;0,PORCENTAJES!E$2,"")</f>
        <v/>
      </c>
    </row>
    <row r="281" ht="15.75" customHeight="1">
      <c r="L281" s="15" t="str">
        <f>IF($G281&gt;0,PORCENTAJES!B$2,"")</f>
        <v/>
      </c>
      <c r="M281" s="15" t="str">
        <f>IF($G281&gt;0,PORCENTAJES!C$2,"")</f>
        <v/>
      </c>
      <c r="N281" s="15" t="str">
        <f>IF($G281&gt;0,PORCENTAJES!D$2,"")</f>
        <v/>
      </c>
      <c r="O281" s="15" t="str">
        <f>IF($G281&gt;0,PORCENTAJES!E$2,"")</f>
        <v/>
      </c>
    </row>
    <row r="282" ht="15.75" customHeight="1">
      <c r="L282" s="15" t="str">
        <f>IF($G282&gt;0,PORCENTAJES!B$2,"")</f>
        <v/>
      </c>
      <c r="M282" s="15" t="str">
        <f>IF($G282&gt;0,PORCENTAJES!C$2,"")</f>
        <v/>
      </c>
      <c r="N282" s="15" t="str">
        <f>IF($G282&gt;0,PORCENTAJES!D$2,"")</f>
        <v/>
      </c>
      <c r="O282" s="15" t="str">
        <f>IF($G282&gt;0,PORCENTAJES!E$2,"")</f>
        <v/>
      </c>
    </row>
    <row r="283" ht="15.75" customHeight="1">
      <c r="L283" s="15" t="str">
        <f>IF($G283&gt;0,PORCENTAJES!B$2,"")</f>
        <v/>
      </c>
      <c r="M283" s="15" t="str">
        <f>IF($G283&gt;0,PORCENTAJES!C$2,"")</f>
        <v/>
      </c>
      <c r="N283" s="15" t="str">
        <f>IF($G283&gt;0,PORCENTAJES!D$2,"")</f>
        <v/>
      </c>
      <c r="O283" s="15" t="str">
        <f>IF($G283&gt;0,PORCENTAJES!E$2,"")</f>
        <v/>
      </c>
    </row>
    <row r="284" ht="15.75" customHeight="1">
      <c r="L284" s="15" t="str">
        <f>IF($G284&gt;0,PORCENTAJES!B$2,"")</f>
        <v/>
      </c>
      <c r="M284" s="15" t="str">
        <f>IF($G284&gt;0,PORCENTAJES!C$2,"")</f>
        <v/>
      </c>
      <c r="N284" s="15" t="str">
        <f>IF($G284&gt;0,PORCENTAJES!D$2,"")</f>
        <v/>
      </c>
      <c r="O284" s="15" t="str">
        <f>IF($G284&gt;0,PORCENTAJES!E$2,"")</f>
        <v/>
      </c>
    </row>
    <row r="285" ht="15.75" customHeight="1">
      <c r="L285" s="15" t="str">
        <f>IF($G285&gt;0,PORCENTAJES!B$2,"")</f>
        <v/>
      </c>
      <c r="M285" s="15" t="str">
        <f>IF($G285&gt;0,PORCENTAJES!C$2,"")</f>
        <v/>
      </c>
      <c r="N285" s="15" t="str">
        <f>IF($G285&gt;0,PORCENTAJES!D$2,"")</f>
        <v/>
      </c>
      <c r="O285" s="15" t="str">
        <f>IF($G285&gt;0,PORCENTAJES!E$2,"")</f>
        <v/>
      </c>
    </row>
    <row r="286" ht="15.75" customHeight="1">
      <c r="L286" s="15" t="str">
        <f>IF($G286&gt;0,PORCENTAJES!B$2,"")</f>
        <v/>
      </c>
      <c r="M286" s="15" t="str">
        <f>IF($G286&gt;0,PORCENTAJES!C$2,"")</f>
        <v/>
      </c>
      <c r="N286" s="15" t="str">
        <f>IF($G286&gt;0,PORCENTAJES!D$2,"")</f>
        <v/>
      </c>
      <c r="O286" s="15" t="str">
        <f>IF($G286&gt;0,PORCENTAJES!E$2,"")</f>
        <v/>
      </c>
    </row>
    <row r="287" ht="15.75" customHeight="1">
      <c r="L287" s="15" t="str">
        <f>IF($G287&gt;0,PORCENTAJES!B$2,"")</f>
        <v/>
      </c>
      <c r="M287" s="15" t="str">
        <f>IF($G287&gt;0,PORCENTAJES!C$2,"")</f>
        <v/>
      </c>
      <c r="N287" s="15" t="str">
        <f>IF($G287&gt;0,PORCENTAJES!D$2,"")</f>
        <v/>
      </c>
      <c r="O287" s="15" t="str">
        <f>IF($G287&gt;0,PORCENTAJES!E$2,"")</f>
        <v/>
      </c>
    </row>
    <row r="288" ht="15.75" customHeight="1">
      <c r="L288" s="15" t="str">
        <f>IF($G288&gt;0,PORCENTAJES!B$2,"")</f>
        <v/>
      </c>
      <c r="M288" s="15" t="str">
        <f>IF($G288&gt;0,PORCENTAJES!C$2,"")</f>
        <v/>
      </c>
      <c r="N288" s="15" t="str">
        <f>IF($G288&gt;0,PORCENTAJES!D$2,"")</f>
        <v/>
      </c>
      <c r="O288" s="15" t="str">
        <f>IF($G288&gt;0,PORCENTAJES!E$2,"")</f>
        <v/>
      </c>
    </row>
    <row r="289" ht="15.75" customHeight="1">
      <c r="L289" s="15" t="str">
        <f>IF($G289&gt;0,PORCENTAJES!B$2,"")</f>
        <v/>
      </c>
      <c r="M289" s="15" t="str">
        <f>IF($G289&gt;0,PORCENTAJES!C$2,"")</f>
        <v/>
      </c>
      <c r="N289" s="15" t="str">
        <f>IF($G289&gt;0,PORCENTAJES!D$2,"")</f>
        <v/>
      </c>
      <c r="O289" s="15" t="str">
        <f>IF($G289&gt;0,PORCENTAJES!E$2,"")</f>
        <v/>
      </c>
    </row>
    <row r="290" ht="15.75" customHeight="1">
      <c r="L290" s="15" t="str">
        <f>IF($G290&gt;0,PORCENTAJES!B$2,"")</f>
        <v/>
      </c>
      <c r="M290" s="15" t="str">
        <f>IF($G290&gt;0,PORCENTAJES!C$2,"")</f>
        <v/>
      </c>
      <c r="N290" s="15" t="str">
        <f>IF($G290&gt;0,PORCENTAJES!D$2,"")</f>
        <v/>
      </c>
      <c r="O290" s="15" t="str">
        <f>IF($G290&gt;0,PORCENTAJES!E$2,"")</f>
        <v/>
      </c>
    </row>
    <row r="291" ht="15.75" customHeight="1">
      <c r="L291" s="15" t="str">
        <f>IF($G291&gt;0,PORCENTAJES!B$2,"")</f>
        <v/>
      </c>
      <c r="M291" s="15" t="str">
        <f>IF($G291&gt;0,PORCENTAJES!C$2,"")</f>
        <v/>
      </c>
      <c r="N291" s="15" t="str">
        <f>IF($G291&gt;0,PORCENTAJES!D$2,"")</f>
        <v/>
      </c>
      <c r="O291" s="15" t="str">
        <f>IF($G291&gt;0,PORCENTAJES!E$2,"")</f>
        <v/>
      </c>
    </row>
    <row r="292" ht="15.75" customHeight="1">
      <c r="L292" s="15" t="str">
        <f>IF($G292&gt;0,PORCENTAJES!B$2,"")</f>
        <v/>
      </c>
      <c r="M292" s="15" t="str">
        <f>IF($G292&gt;0,PORCENTAJES!C$2,"")</f>
        <v/>
      </c>
      <c r="N292" s="15" t="str">
        <f>IF($G292&gt;0,PORCENTAJES!D$2,"")</f>
        <v/>
      </c>
      <c r="O292" s="15" t="str">
        <f>IF($G292&gt;0,PORCENTAJES!E$2,"")</f>
        <v/>
      </c>
    </row>
    <row r="293" ht="15.75" customHeight="1">
      <c r="L293" s="15" t="str">
        <f>IF($G293&gt;0,PORCENTAJES!B$2,"")</f>
        <v/>
      </c>
      <c r="M293" s="15" t="str">
        <f>IF($G293&gt;0,PORCENTAJES!C$2,"")</f>
        <v/>
      </c>
      <c r="N293" s="15" t="str">
        <f>IF($G293&gt;0,PORCENTAJES!D$2,"")</f>
        <v/>
      </c>
      <c r="O293" s="15" t="str">
        <f>IF($G293&gt;0,PORCENTAJES!E$2,"")</f>
        <v/>
      </c>
    </row>
    <row r="294" ht="15.75" customHeight="1">
      <c r="L294" s="15" t="str">
        <f>IF($G294&gt;0,PORCENTAJES!B$2,"")</f>
        <v/>
      </c>
      <c r="M294" s="15" t="str">
        <f>IF($G294&gt;0,PORCENTAJES!C$2,"")</f>
        <v/>
      </c>
      <c r="N294" s="15" t="str">
        <f>IF($G294&gt;0,PORCENTAJES!D$2,"")</f>
        <v/>
      </c>
      <c r="O294" s="15" t="str">
        <f>IF($G294&gt;0,PORCENTAJES!E$2,"")</f>
        <v/>
      </c>
    </row>
    <row r="295" ht="15.75" customHeight="1">
      <c r="L295" s="15" t="str">
        <f>IF($G295&gt;0,PORCENTAJES!B$2,"")</f>
        <v/>
      </c>
      <c r="M295" s="15" t="str">
        <f>IF($G295&gt;0,PORCENTAJES!C$2,"")</f>
        <v/>
      </c>
      <c r="N295" s="15" t="str">
        <f>IF($G295&gt;0,PORCENTAJES!D$2,"")</f>
        <v/>
      </c>
      <c r="O295" s="15" t="str">
        <f>IF($G295&gt;0,PORCENTAJES!E$2,"")</f>
        <v/>
      </c>
    </row>
    <row r="296" ht="15.75" customHeight="1">
      <c r="L296" s="15" t="str">
        <f>IF($G296&gt;0,PORCENTAJES!B$2,"")</f>
        <v/>
      </c>
      <c r="M296" s="15" t="str">
        <f>IF($G296&gt;0,PORCENTAJES!C$2,"")</f>
        <v/>
      </c>
      <c r="N296" s="15" t="str">
        <f>IF($G296&gt;0,PORCENTAJES!D$2,"")</f>
        <v/>
      </c>
      <c r="O296" s="15" t="str">
        <f>IF($G296&gt;0,PORCENTAJES!E$2,"")</f>
        <v/>
      </c>
    </row>
    <row r="297" ht="15.75" customHeight="1">
      <c r="L297" s="15" t="str">
        <f>IF($G297&gt;0,PORCENTAJES!B$2,"")</f>
        <v/>
      </c>
      <c r="M297" s="15" t="str">
        <f>IF($G297&gt;0,PORCENTAJES!C$2,"")</f>
        <v/>
      </c>
      <c r="N297" s="15" t="str">
        <f>IF($G297&gt;0,PORCENTAJES!D$2,"")</f>
        <v/>
      </c>
      <c r="O297" s="15" t="str">
        <f>IF($G297&gt;0,PORCENTAJES!E$2,"")</f>
        <v/>
      </c>
    </row>
    <row r="298" ht="15.75" customHeight="1">
      <c r="L298" s="15" t="str">
        <f>IF($G298&gt;0,PORCENTAJES!B$2,"")</f>
        <v/>
      </c>
      <c r="M298" s="15" t="str">
        <f>IF($G298&gt;0,PORCENTAJES!C$2,"")</f>
        <v/>
      </c>
      <c r="N298" s="15" t="str">
        <f>IF($G298&gt;0,PORCENTAJES!D$2,"")</f>
        <v/>
      </c>
      <c r="O298" s="15" t="str">
        <f>IF($G298&gt;0,PORCENTAJES!E$2,"")</f>
        <v/>
      </c>
    </row>
    <row r="299" ht="15.75" customHeight="1">
      <c r="L299" s="15" t="str">
        <f>IF($G299&gt;0,PORCENTAJES!B$2,"")</f>
        <v/>
      </c>
      <c r="M299" s="15" t="str">
        <f>IF($G299&gt;0,PORCENTAJES!C$2,"")</f>
        <v/>
      </c>
      <c r="N299" s="15" t="str">
        <f>IF($G299&gt;0,PORCENTAJES!D$2,"")</f>
        <v/>
      </c>
      <c r="O299" s="15" t="str">
        <f>IF($G299&gt;0,PORCENTAJES!E$2,"")</f>
        <v/>
      </c>
    </row>
    <row r="300" ht="15.75" customHeight="1">
      <c r="L300" s="15" t="str">
        <f>IF($G300&gt;0,PORCENTAJES!B$2,"")</f>
        <v/>
      </c>
      <c r="M300" s="15" t="str">
        <f>IF($G300&gt;0,PORCENTAJES!C$2,"")</f>
        <v/>
      </c>
      <c r="N300" s="15" t="str">
        <f>IF($G300&gt;0,PORCENTAJES!D$2,"")</f>
        <v/>
      </c>
      <c r="O300" s="15" t="str">
        <f>IF($G300&gt;0,PORCENTAJES!E$2,"")</f>
        <v/>
      </c>
    </row>
    <row r="301" ht="15.75" customHeight="1">
      <c r="L301" s="15" t="str">
        <f>IF($G301&gt;0,PORCENTAJES!B$2,"")</f>
        <v/>
      </c>
      <c r="M301" s="15" t="str">
        <f>IF($G301&gt;0,PORCENTAJES!C$2,"")</f>
        <v/>
      </c>
      <c r="N301" s="15" t="str">
        <f>IF($G301&gt;0,PORCENTAJES!D$2,"")</f>
        <v/>
      </c>
      <c r="O301" s="15" t="str">
        <f>IF($G301&gt;0,PORCENTAJES!E$2,"")</f>
        <v/>
      </c>
    </row>
    <row r="302" ht="15.75" customHeight="1">
      <c r="L302" s="15" t="str">
        <f>IF($G302&gt;0,PORCENTAJES!B$2,"")</f>
        <v/>
      </c>
      <c r="M302" s="15" t="str">
        <f>IF($G302&gt;0,PORCENTAJES!C$2,"")</f>
        <v/>
      </c>
      <c r="N302" s="15" t="str">
        <f>IF($G302&gt;0,PORCENTAJES!D$2,"")</f>
        <v/>
      </c>
      <c r="O302" s="15" t="str">
        <f>IF($G302&gt;0,PORCENTAJES!E$2,"")</f>
        <v/>
      </c>
    </row>
    <row r="303" ht="15.75" customHeight="1">
      <c r="L303" s="15" t="str">
        <f>IF($G303&gt;0,PORCENTAJES!B$2,"")</f>
        <v/>
      </c>
      <c r="M303" s="15" t="str">
        <f>IF($G303&gt;0,PORCENTAJES!C$2,"")</f>
        <v/>
      </c>
      <c r="N303" s="15" t="str">
        <f>IF($G303&gt;0,PORCENTAJES!D$2,"")</f>
        <v/>
      </c>
      <c r="O303" s="15" t="str">
        <f>IF($G303&gt;0,PORCENTAJES!E$2,"")</f>
        <v/>
      </c>
    </row>
    <row r="304" ht="15.75" customHeight="1">
      <c r="L304" s="15" t="str">
        <f>IF($G304&gt;0,PORCENTAJES!B$2,"")</f>
        <v/>
      </c>
      <c r="M304" s="15" t="str">
        <f>IF($G304&gt;0,PORCENTAJES!C$2,"")</f>
        <v/>
      </c>
      <c r="N304" s="15" t="str">
        <f>IF($G304&gt;0,PORCENTAJES!D$2,"")</f>
        <v/>
      </c>
      <c r="O304" s="15" t="str">
        <f>IF($G304&gt;0,PORCENTAJES!E$2,"")</f>
        <v/>
      </c>
    </row>
    <row r="305" ht="15.75" customHeight="1">
      <c r="L305" s="15" t="str">
        <f>IF($G305&gt;0,PORCENTAJES!B$2,"")</f>
        <v/>
      </c>
      <c r="M305" s="15" t="str">
        <f>IF($G305&gt;0,PORCENTAJES!C$2,"")</f>
        <v/>
      </c>
      <c r="N305" s="15" t="str">
        <f>IF($G305&gt;0,PORCENTAJES!D$2,"")</f>
        <v/>
      </c>
      <c r="O305" s="15" t="str">
        <f>IF($G305&gt;0,PORCENTAJES!E$2,"")</f>
        <v/>
      </c>
    </row>
    <row r="306" ht="15.75" customHeight="1">
      <c r="L306" s="15" t="str">
        <f>IF($G306&gt;0,PORCENTAJES!B$2,"")</f>
        <v/>
      </c>
      <c r="M306" s="15" t="str">
        <f>IF($G306&gt;0,PORCENTAJES!C$2,"")</f>
        <v/>
      </c>
      <c r="N306" s="15" t="str">
        <f>IF($G306&gt;0,PORCENTAJES!D$2,"")</f>
        <v/>
      </c>
      <c r="O306" s="15" t="str">
        <f>IF($G306&gt;0,PORCENTAJES!E$2,"")</f>
        <v/>
      </c>
    </row>
    <row r="307" ht="15.75" customHeight="1">
      <c r="L307" s="15" t="str">
        <f>IF($G307&gt;0,PORCENTAJES!B$2,"")</f>
        <v/>
      </c>
      <c r="M307" s="15" t="str">
        <f>IF($G307&gt;0,PORCENTAJES!C$2,"")</f>
        <v/>
      </c>
      <c r="N307" s="15" t="str">
        <f>IF($G307&gt;0,PORCENTAJES!D$2,"")</f>
        <v/>
      </c>
      <c r="O307" s="15" t="str">
        <f>IF($G307&gt;0,PORCENTAJES!E$2,"")</f>
        <v/>
      </c>
    </row>
    <row r="308" ht="15.75" customHeight="1">
      <c r="L308" s="15" t="str">
        <f>IF($G308&gt;0,PORCENTAJES!B$2,"")</f>
        <v/>
      </c>
      <c r="M308" s="15" t="str">
        <f>IF($G308&gt;0,PORCENTAJES!C$2,"")</f>
        <v/>
      </c>
      <c r="N308" s="15" t="str">
        <f>IF($G308&gt;0,PORCENTAJES!D$2,"")</f>
        <v/>
      </c>
      <c r="O308" s="15" t="str">
        <f>IF($G308&gt;0,PORCENTAJES!E$2,"")</f>
        <v/>
      </c>
    </row>
    <row r="309" ht="15.75" customHeight="1">
      <c r="L309" s="15" t="str">
        <f>IF($G309&gt;0,PORCENTAJES!B$2,"")</f>
        <v/>
      </c>
      <c r="M309" s="15" t="str">
        <f>IF($G309&gt;0,PORCENTAJES!C$2,"")</f>
        <v/>
      </c>
      <c r="N309" s="15" t="str">
        <f>IF($G309&gt;0,PORCENTAJES!D$2,"")</f>
        <v/>
      </c>
      <c r="O309" s="15" t="str">
        <f>IF($G309&gt;0,PORCENTAJES!E$2,"")</f>
        <v/>
      </c>
    </row>
    <row r="310" ht="15.75" customHeight="1">
      <c r="L310" s="15" t="str">
        <f>IF($G310&gt;0,PORCENTAJES!B$2,"")</f>
        <v/>
      </c>
      <c r="M310" s="15" t="str">
        <f>IF($G310&gt;0,PORCENTAJES!C$2,"")</f>
        <v/>
      </c>
      <c r="N310" s="15" t="str">
        <f>IF($G310&gt;0,PORCENTAJES!D$2,"")</f>
        <v/>
      </c>
      <c r="O310" s="15" t="str">
        <f>IF($G310&gt;0,PORCENTAJES!E$2,"")</f>
        <v/>
      </c>
    </row>
    <row r="311" ht="15.75" customHeight="1">
      <c r="L311" s="15" t="str">
        <f>IF($G311&gt;0,PORCENTAJES!B$2,"")</f>
        <v/>
      </c>
      <c r="M311" s="15" t="str">
        <f>IF($G311&gt;0,PORCENTAJES!C$2,"")</f>
        <v/>
      </c>
      <c r="N311" s="15" t="str">
        <f>IF($G311&gt;0,PORCENTAJES!D$2,"")</f>
        <v/>
      </c>
      <c r="O311" s="15" t="str">
        <f>IF($G311&gt;0,PORCENTAJES!E$2,"")</f>
        <v/>
      </c>
    </row>
    <row r="312" ht="15.75" customHeight="1">
      <c r="L312" s="15" t="str">
        <f>IF($G312&gt;0,PORCENTAJES!B$2,"")</f>
        <v/>
      </c>
      <c r="M312" s="15" t="str">
        <f>IF($G312&gt;0,PORCENTAJES!C$2,"")</f>
        <v/>
      </c>
      <c r="N312" s="15" t="str">
        <f>IF($G312&gt;0,PORCENTAJES!D$2,"")</f>
        <v/>
      </c>
      <c r="O312" s="15" t="str">
        <f>IF($G312&gt;0,PORCENTAJES!E$2,"")</f>
        <v/>
      </c>
    </row>
    <row r="313" ht="15.75" customHeight="1">
      <c r="L313" s="15" t="str">
        <f>IF($G313&gt;0,PORCENTAJES!B$2,"")</f>
        <v/>
      </c>
      <c r="M313" s="15" t="str">
        <f>IF($G313&gt;0,PORCENTAJES!C$2,"")</f>
        <v/>
      </c>
      <c r="N313" s="15" t="str">
        <f>IF($G313&gt;0,PORCENTAJES!D$2,"")</f>
        <v/>
      </c>
      <c r="O313" s="15" t="str">
        <f>IF($G313&gt;0,PORCENTAJES!E$2,"")</f>
        <v/>
      </c>
    </row>
    <row r="314" ht="15.75" customHeight="1">
      <c r="L314" s="15" t="str">
        <f>IF($G314&gt;0,PORCENTAJES!B$2,"")</f>
        <v/>
      </c>
      <c r="M314" s="15" t="str">
        <f>IF($G314&gt;0,PORCENTAJES!C$2,"")</f>
        <v/>
      </c>
      <c r="N314" s="15" t="str">
        <f>IF($G314&gt;0,PORCENTAJES!D$2,"")</f>
        <v/>
      </c>
      <c r="O314" s="15" t="str">
        <f>IF($G314&gt;0,PORCENTAJES!E$2,"")</f>
        <v/>
      </c>
    </row>
    <row r="315" ht="15.75" customHeight="1">
      <c r="L315" s="15" t="str">
        <f>IF($G315&gt;0,PORCENTAJES!B$2,"")</f>
        <v/>
      </c>
      <c r="M315" s="15" t="str">
        <f>IF($G315&gt;0,PORCENTAJES!C$2,"")</f>
        <v/>
      </c>
      <c r="N315" s="15" t="str">
        <f>IF($G315&gt;0,PORCENTAJES!D$2,"")</f>
        <v/>
      </c>
      <c r="O315" s="15" t="str">
        <f>IF($G315&gt;0,PORCENTAJES!E$2,"")</f>
        <v/>
      </c>
    </row>
    <row r="316" ht="15.75" customHeight="1">
      <c r="L316" s="15" t="str">
        <f>IF($G316&gt;0,PORCENTAJES!B$2,"")</f>
        <v/>
      </c>
      <c r="M316" s="15" t="str">
        <f>IF($G316&gt;0,PORCENTAJES!C$2,"")</f>
        <v/>
      </c>
      <c r="N316" s="15" t="str">
        <f>IF($G316&gt;0,PORCENTAJES!D$2,"")</f>
        <v/>
      </c>
      <c r="O316" s="15" t="str">
        <f>IF($G316&gt;0,PORCENTAJES!E$2,"")</f>
        <v/>
      </c>
    </row>
    <row r="317" ht="15.75" customHeight="1">
      <c r="L317" s="15" t="str">
        <f>IF($G317&gt;0,PORCENTAJES!B$2,"")</f>
        <v/>
      </c>
      <c r="M317" s="15" t="str">
        <f>IF($G317&gt;0,PORCENTAJES!C$2,"")</f>
        <v/>
      </c>
      <c r="N317" s="15" t="str">
        <f>IF($G317&gt;0,PORCENTAJES!D$2,"")</f>
        <v/>
      </c>
      <c r="O317" s="15" t="str">
        <f>IF($G317&gt;0,PORCENTAJES!E$2,"")</f>
        <v/>
      </c>
    </row>
    <row r="318" ht="15.75" customHeight="1">
      <c r="L318" s="15" t="str">
        <f>IF($G318&gt;0,PORCENTAJES!B$2,"")</f>
        <v/>
      </c>
      <c r="M318" s="15" t="str">
        <f>IF($G318&gt;0,PORCENTAJES!C$2,"")</f>
        <v/>
      </c>
      <c r="N318" s="15" t="str">
        <f>IF($G318&gt;0,PORCENTAJES!D$2,"")</f>
        <v/>
      </c>
      <c r="O318" s="15" t="str">
        <f>IF($G318&gt;0,PORCENTAJES!E$2,"")</f>
        <v/>
      </c>
    </row>
    <row r="319" ht="15.75" customHeight="1">
      <c r="L319" s="15" t="str">
        <f>IF($G319&gt;0,PORCENTAJES!B$2,"")</f>
        <v/>
      </c>
      <c r="M319" s="15" t="str">
        <f>IF($G319&gt;0,PORCENTAJES!C$2,"")</f>
        <v/>
      </c>
      <c r="N319" s="15" t="str">
        <f>IF($G319&gt;0,PORCENTAJES!D$2,"")</f>
        <v/>
      </c>
      <c r="O319" s="15" t="str">
        <f>IF($G319&gt;0,PORCENTAJES!E$2,"")</f>
        <v/>
      </c>
    </row>
    <row r="320" ht="15.75" customHeight="1">
      <c r="L320" s="15" t="str">
        <f>IF($G320&gt;0,PORCENTAJES!B$2,"")</f>
        <v/>
      </c>
      <c r="M320" s="15" t="str">
        <f>IF($G320&gt;0,PORCENTAJES!C$2,"")</f>
        <v/>
      </c>
      <c r="N320" s="15" t="str">
        <f>IF($G320&gt;0,PORCENTAJES!D$2,"")</f>
        <v/>
      </c>
      <c r="O320" s="15" t="str">
        <f>IF($G320&gt;0,PORCENTAJES!E$2,"")</f>
        <v/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3.86"/>
    <col customWidth="1" min="4" max="4" width="36.57"/>
    <col customWidth="1" min="6" max="6" width="16.86"/>
    <col customWidth="1" min="7" max="7" width="20.29"/>
    <col customWidth="1" min="8" max="9" width="12.29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1158.0</v>
      </c>
      <c r="C2" s="25">
        <v>1.5</v>
      </c>
      <c r="D2" s="10" t="s">
        <v>152</v>
      </c>
      <c r="E2" s="8">
        <v>23660.0</v>
      </c>
      <c r="F2" s="8">
        <f t="shared" ref="F2:I2" si="1">IF($E2&gt;0,CEILING($E2*(1+J2),50), "")
</f>
        <v>35750</v>
      </c>
      <c r="G2" s="8">
        <f t="shared" si="1"/>
        <v>40000</v>
      </c>
      <c r="H2" s="8">
        <f t="shared" si="1"/>
        <v>41450</v>
      </c>
      <c r="I2" s="8">
        <f t="shared" si="1"/>
        <v>45000</v>
      </c>
      <c r="J2" s="26">
        <v>0.51</v>
      </c>
      <c r="K2" s="26">
        <v>0.69</v>
      </c>
      <c r="L2" s="26">
        <v>0.75</v>
      </c>
      <c r="M2" s="26">
        <v>0.9</v>
      </c>
    </row>
    <row r="3">
      <c r="A3" s="13">
        <v>1159.0</v>
      </c>
      <c r="C3" s="25">
        <v>2.5</v>
      </c>
      <c r="D3" s="10" t="s">
        <v>152</v>
      </c>
      <c r="E3" s="8">
        <v>31010.0</v>
      </c>
      <c r="F3" s="8">
        <f t="shared" ref="F3:I3" si="2">IF($E3&gt;0,CEILING($E3*(1+J3),50), "")
</f>
        <v>46850</v>
      </c>
      <c r="G3" s="8">
        <f t="shared" si="2"/>
        <v>52450</v>
      </c>
      <c r="H3" s="8">
        <f t="shared" si="2"/>
        <v>54300</v>
      </c>
      <c r="I3" s="8">
        <f t="shared" si="2"/>
        <v>58950</v>
      </c>
      <c r="J3" s="26">
        <v>0.51</v>
      </c>
      <c r="K3" s="26">
        <v>0.69</v>
      </c>
      <c r="L3" s="26">
        <v>0.75</v>
      </c>
      <c r="M3" s="26">
        <v>0.9</v>
      </c>
    </row>
    <row r="4">
      <c r="A4" s="13">
        <v>1160.0</v>
      </c>
      <c r="C4" s="10" t="s">
        <v>153</v>
      </c>
      <c r="D4" s="10" t="s">
        <v>152</v>
      </c>
      <c r="E4" s="8">
        <v>42210.0</v>
      </c>
      <c r="F4" s="8">
        <f t="shared" ref="F4:I4" si="3">IF($E4&gt;0,CEILING($E4*(1+J4),50), "")
</f>
        <v>63750</v>
      </c>
      <c r="G4" s="8">
        <f t="shared" si="3"/>
        <v>71350</v>
      </c>
      <c r="H4" s="8">
        <f t="shared" si="3"/>
        <v>73900</v>
      </c>
      <c r="I4" s="8">
        <f t="shared" si="3"/>
        <v>80200</v>
      </c>
      <c r="J4" s="26">
        <v>0.51</v>
      </c>
      <c r="K4" s="26">
        <v>0.69</v>
      </c>
      <c r="L4" s="26">
        <v>0.75</v>
      </c>
      <c r="M4" s="26">
        <v>0.9</v>
      </c>
    </row>
    <row r="5">
      <c r="A5" s="13">
        <v>1161.0</v>
      </c>
      <c r="C5" s="10" t="s">
        <v>154</v>
      </c>
      <c r="D5" s="10" t="s">
        <v>152</v>
      </c>
      <c r="E5" s="8">
        <v>48230.0</v>
      </c>
      <c r="F5" s="8">
        <f t="shared" ref="F5:I5" si="4">IF($E5&gt;0,CEILING($E5*(1+J5),50), "")
</f>
        <v>72850</v>
      </c>
      <c r="G5" s="8">
        <f t="shared" si="4"/>
        <v>81550</v>
      </c>
      <c r="H5" s="8">
        <f t="shared" si="4"/>
        <v>84450</v>
      </c>
      <c r="I5" s="8">
        <f t="shared" si="4"/>
        <v>91650</v>
      </c>
      <c r="J5" s="26">
        <v>0.51</v>
      </c>
      <c r="K5" s="26">
        <v>0.69</v>
      </c>
      <c r="L5" s="26">
        <v>0.75</v>
      </c>
      <c r="M5" s="26">
        <v>0.9</v>
      </c>
    </row>
    <row r="6">
      <c r="A6" s="13">
        <v>1162.0</v>
      </c>
      <c r="C6" s="25">
        <v>1.5</v>
      </c>
      <c r="D6" s="10" t="s">
        <v>155</v>
      </c>
      <c r="E6" s="8">
        <v>23660.0</v>
      </c>
      <c r="F6" s="8">
        <f t="shared" ref="F6:I6" si="5">IF($E6&gt;0,CEILING($E6*(1+J6),50), "")
</f>
        <v>35750</v>
      </c>
      <c r="G6" s="8">
        <f t="shared" si="5"/>
        <v>40000</v>
      </c>
      <c r="H6" s="8">
        <f t="shared" si="5"/>
        <v>41450</v>
      </c>
      <c r="I6" s="8">
        <f t="shared" si="5"/>
        <v>45000</v>
      </c>
      <c r="J6" s="26">
        <v>0.51</v>
      </c>
      <c r="K6" s="26">
        <v>0.69</v>
      </c>
      <c r="L6" s="26">
        <v>0.75</v>
      </c>
      <c r="M6" s="26">
        <v>0.9</v>
      </c>
    </row>
    <row r="7">
      <c r="A7" s="13">
        <v>1163.0</v>
      </c>
      <c r="C7" s="25">
        <v>2.5</v>
      </c>
      <c r="D7" s="10" t="s">
        <v>155</v>
      </c>
      <c r="E7" s="8">
        <v>31010.0</v>
      </c>
      <c r="F7" s="8">
        <f t="shared" ref="F7:I7" si="6">IF($E7&gt;0,CEILING($E7*(1+J7),50), "")
</f>
        <v>46850</v>
      </c>
      <c r="G7" s="8">
        <f t="shared" si="6"/>
        <v>52450</v>
      </c>
      <c r="H7" s="8">
        <f t="shared" si="6"/>
        <v>54300</v>
      </c>
      <c r="I7" s="8">
        <f t="shared" si="6"/>
        <v>58950</v>
      </c>
      <c r="J7" s="26">
        <v>0.51</v>
      </c>
      <c r="K7" s="26">
        <v>0.69</v>
      </c>
      <c r="L7" s="26">
        <v>0.75</v>
      </c>
      <c r="M7" s="26">
        <v>0.9</v>
      </c>
    </row>
    <row r="8">
      <c r="A8" s="13">
        <v>1164.0</v>
      </c>
      <c r="C8" s="10" t="s">
        <v>153</v>
      </c>
      <c r="D8" s="10" t="s">
        <v>155</v>
      </c>
      <c r="E8" s="8">
        <v>42210.0</v>
      </c>
      <c r="F8" s="8">
        <f t="shared" ref="F8:I8" si="7">IF($E8&gt;0,CEILING($E8*(1+J8),50), "")
</f>
        <v>63750</v>
      </c>
      <c r="G8" s="8">
        <f t="shared" si="7"/>
        <v>71350</v>
      </c>
      <c r="H8" s="8">
        <f t="shared" si="7"/>
        <v>73900</v>
      </c>
      <c r="I8" s="8">
        <f t="shared" si="7"/>
        <v>80200</v>
      </c>
      <c r="J8" s="26">
        <v>0.51</v>
      </c>
      <c r="K8" s="26">
        <v>0.69</v>
      </c>
      <c r="L8" s="26">
        <v>0.75</v>
      </c>
      <c r="M8" s="26">
        <v>0.9</v>
      </c>
    </row>
    <row r="9">
      <c r="A9" s="13">
        <v>1165.0</v>
      </c>
      <c r="C9" s="10" t="s">
        <v>154</v>
      </c>
      <c r="D9" s="10" t="s">
        <v>155</v>
      </c>
      <c r="E9" s="8">
        <v>48230.0</v>
      </c>
      <c r="F9" s="8">
        <f t="shared" ref="F9:I9" si="8">IF($E9&gt;0,CEILING($E9*(1+J9),50), "")
</f>
        <v>72850</v>
      </c>
      <c r="G9" s="8">
        <f t="shared" si="8"/>
        <v>81550</v>
      </c>
      <c r="H9" s="8">
        <f t="shared" si="8"/>
        <v>84450</v>
      </c>
      <c r="I9" s="8">
        <f t="shared" si="8"/>
        <v>91650</v>
      </c>
      <c r="J9" s="26">
        <v>0.51</v>
      </c>
      <c r="K9" s="26">
        <v>0.69</v>
      </c>
      <c r="L9" s="26">
        <v>0.75</v>
      </c>
      <c r="M9" s="26">
        <v>0.9</v>
      </c>
    </row>
    <row r="10">
      <c r="A10" s="13"/>
      <c r="C10" s="10"/>
      <c r="D10" s="10"/>
      <c r="E10" s="8"/>
      <c r="F10" s="8"/>
      <c r="G10" s="8"/>
      <c r="H10" s="8"/>
      <c r="I10" s="8"/>
      <c r="J10" s="26"/>
      <c r="K10" s="26"/>
      <c r="L10" s="26"/>
      <c r="M10" s="26"/>
    </row>
    <row r="11">
      <c r="A11" s="13"/>
      <c r="C11" s="10"/>
      <c r="D11" s="10"/>
      <c r="E11" s="8"/>
      <c r="F11" s="8"/>
      <c r="G11" s="8"/>
      <c r="H11" s="8"/>
      <c r="I11" s="8"/>
      <c r="J11" s="26"/>
      <c r="K11" s="26"/>
      <c r="L11" s="26"/>
      <c r="M11" s="26"/>
    </row>
    <row r="12">
      <c r="A12" s="13"/>
      <c r="C12" s="10"/>
      <c r="D12" s="10"/>
      <c r="E12" s="8"/>
      <c r="F12" s="8"/>
      <c r="G12" s="8"/>
      <c r="H12" s="8"/>
      <c r="I12" s="8"/>
      <c r="J12" s="26"/>
      <c r="K12" s="26"/>
      <c r="L12" s="26"/>
      <c r="M12" s="26"/>
    </row>
    <row r="13">
      <c r="A13" s="13"/>
      <c r="C13" s="10"/>
      <c r="D13" s="10"/>
      <c r="E13" s="8"/>
      <c r="F13" s="8"/>
      <c r="G13" s="8"/>
      <c r="H13" s="8"/>
      <c r="I13" s="8"/>
      <c r="J13" s="26"/>
      <c r="K13" s="26"/>
      <c r="L13" s="26"/>
      <c r="M13" s="26"/>
    </row>
    <row r="14">
      <c r="A14" s="13">
        <v>1166.0</v>
      </c>
      <c r="D14" s="27" t="s">
        <v>156</v>
      </c>
      <c r="E14" s="28">
        <v>6150.0</v>
      </c>
      <c r="F14" s="8">
        <f t="shared" ref="F14:I14" si="9">IF($E14&gt;0,CEILING($E14*(1+J14),50), "")
</f>
        <v>9300</v>
      </c>
      <c r="G14" s="8">
        <f t="shared" si="9"/>
        <v>10400</v>
      </c>
      <c r="H14" s="8">
        <f t="shared" si="9"/>
        <v>10800</v>
      </c>
      <c r="I14" s="8">
        <f t="shared" si="9"/>
        <v>11700</v>
      </c>
      <c r="J14" s="26">
        <v>0.51</v>
      </c>
      <c r="K14" s="26">
        <v>0.69</v>
      </c>
      <c r="L14" s="26">
        <v>0.75</v>
      </c>
      <c r="M14" s="26">
        <v>0.9</v>
      </c>
    </row>
    <row r="15">
      <c r="A15" s="13">
        <v>1167.0</v>
      </c>
      <c r="D15" s="27" t="s">
        <v>157</v>
      </c>
      <c r="E15" s="28">
        <v>8560.0</v>
      </c>
      <c r="F15" s="8">
        <f t="shared" ref="F15:I15" si="10">IF($E15&gt;0,CEILING($E15*(1+J15),50), "")
</f>
        <v>12950</v>
      </c>
      <c r="G15" s="8">
        <f t="shared" si="10"/>
        <v>14500</v>
      </c>
      <c r="H15" s="8">
        <f t="shared" si="10"/>
        <v>15000</v>
      </c>
      <c r="I15" s="8">
        <f t="shared" si="10"/>
        <v>16300</v>
      </c>
      <c r="J15" s="26">
        <v>0.51</v>
      </c>
      <c r="K15" s="26">
        <v>0.69</v>
      </c>
      <c r="L15" s="26">
        <v>0.75</v>
      </c>
      <c r="M15" s="26">
        <v>0.9</v>
      </c>
    </row>
    <row r="16">
      <c r="A16" s="13">
        <v>1168.0</v>
      </c>
      <c r="C16" s="10"/>
      <c r="D16" s="27" t="s">
        <v>158</v>
      </c>
      <c r="E16" s="28">
        <v>11270.0</v>
      </c>
      <c r="F16" s="8">
        <f t="shared" ref="F16:I16" si="11">IF($E16&gt;0,CEILING($E16*(1+J16),50), "")
</f>
        <v>17050</v>
      </c>
      <c r="G16" s="8">
        <f t="shared" si="11"/>
        <v>19050</v>
      </c>
      <c r="H16" s="8">
        <f t="shared" si="11"/>
        <v>19750</v>
      </c>
      <c r="I16" s="8">
        <f t="shared" si="11"/>
        <v>21450</v>
      </c>
      <c r="J16" s="26">
        <v>0.51</v>
      </c>
      <c r="K16" s="26">
        <v>0.69</v>
      </c>
      <c r="L16" s="26">
        <v>0.75</v>
      </c>
      <c r="M16" s="26">
        <v>0.9</v>
      </c>
    </row>
    <row r="21">
      <c r="A21" s="13">
        <v>1135.0</v>
      </c>
      <c r="B21" s="10" t="s">
        <v>159</v>
      </c>
      <c r="D21" s="10" t="s">
        <v>160</v>
      </c>
      <c r="E21" s="8">
        <v>4600.0</v>
      </c>
      <c r="F21" s="8">
        <f t="shared" ref="F21:I21" si="12">IF($E21&gt;0,CEILING($E21*(1+J21),50), "")
</f>
        <v>6950</v>
      </c>
      <c r="G21" s="8">
        <f t="shared" si="12"/>
        <v>7800</v>
      </c>
      <c r="H21" s="8">
        <f t="shared" si="12"/>
        <v>8050</v>
      </c>
      <c r="I21" s="8">
        <f t="shared" si="12"/>
        <v>8750</v>
      </c>
      <c r="J21" s="26">
        <v>0.51</v>
      </c>
      <c r="K21" s="26">
        <v>0.69</v>
      </c>
      <c r="L21" s="26">
        <v>0.75</v>
      </c>
      <c r="M21" s="26">
        <v>0.9</v>
      </c>
    </row>
    <row r="22">
      <c r="A22" s="13">
        <v>1136.0</v>
      </c>
      <c r="B22" s="10" t="s">
        <v>159</v>
      </c>
      <c r="D22" s="10" t="s">
        <v>161</v>
      </c>
      <c r="E22" s="8">
        <v>3300.0</v>
      </c>
      <c r="F22" s="8">
        <f t="shared" ref="F22:I22" si="13">IF($E22&gt;0,CEILING($E22*(1+J22),50), "")
</f>
        <v>5000</v>
      </c>
      <c r="G22" s="8">
        <f t="shared" si="13"/>
        <v>5600</v>
      </c>
      <c r="H22" s="8">
        <f t="shared" si="13"/>
        <v>5800</v>
      </c>
      <c r="I22" s="8">
        <f t="shared" si="13"/>
        <v>6300</v>
      </c>
      <c r="J22" s="26">
        <v>0.51</v>
      </c>
      <c r="K22" s="26">
        <v>0.69</v>
      </c>
      <c r="L22" s="26">
        <v>0.75</v>
      </c>
      <c r="M22" s="26">
        <v>0.9</v>
      </c>
    </row>
    <row r="23">
      <c r="A23" s="13">
        <v>1137.0</v>
      </c>
      <c r="B23" s="10" t="s">
        <v>159</v>
      </c>
      <c r="D23" s="10" t="s">
        <v>162</v>
      </c>
      <c r="E23" s="8">
        <v>3360.0</v>
      </c>
      <c r="F23" s="8">
        <f t="shared" ref="F23:I23" si="14">IF($E23&gt;0,CEILING($E23*(1+J23),50), "")
</f>
        <v>5100</v>
      </c>
      <c r="G23" s="8">
        <f t="shared" si="14"/>
        <v>5700</v>
      </c>
      <c r="H23" s="8">
        <f t="shared" si="14"/>
        <v>5900</v>
      </c>
      <c r="I23" s="8">
        <f t="shared" si="14"/>
        <v>6400</v>
      </c>
      <c r="J23" s="26">
        <v>0.51</v>
      </c>
      <c r="K23" s="26">
        <v>0.69</v>
      </c>
      <c r="L23" s="26">
        <v>0.75</v>
      </c>
      <c r="M23" s="26">
        <v>0.9</v>
      </c>
    </row>
    <row r="24">
      <c r="A24" s="13">
        <v>1138.0</v>
      </c>
      <c r="B24" s="10" t="s">
        <v>159</v>
      </c>
      <c r="D24" s="10" t="s">
        <v>163</v>
      </c>
      <c r="E24" s="8">
        <v>8300.0</v>
      </c>
      <c r="F24" s="8">
        <f t="shared" ref="F24:I24" si="15">IF($E24&gt;0,CEILING($E24*(1+J24),50), "")
</f>
        <v>12550</v>
      </c>
      <c r="G24" s="8">
        <f t="shared" si="15"/>
        <v>14050</v>
      </c>
      <c r="H24" s="8">
        <f t="shared" si="15"/>
        <v>14550</v>
      </c>
      <c r="I24" s="8">
        <f t="shared" si="15"/>
        <v>15800</v>
      </c>
      <c r="J24" s="26">
        <v>0.51</v>
      </c>
      <c r="K24" s="26">
        <v>0.69</v>
      </c>
      <c r="L24" s="26">
        <v>0.75</v>
      </c>
      <c r="M24" s="26">
        <v>0.9</v>
      </c>
    </row>
    <row r="27">
      <c r="E27" s="18"/>
      <c r="F27" s="8" t="str">
        <f t="shared" ref="F27:I27" si="16">IF($E27&gt;0,CEILING($E27*(1+J27),50), "")
</f>
        <v/>
      </c>
      <c r="G27" s="8" t="str">
        <f t="shared" si="16"/>
        <v/>
      </c>
      <c r="H27" s="8" t="str">
        <f t="shared" si="16"/>
        <v/>
      </c>
      <c r="I27" s="8" t="str">
        <f t="shared" si="16"/>
        <v/>
      </c>
    </row>
    <row r="28">
      <c r="E28" s="18"/>
      <c r="F28" s="8" t="str">
        <f t="shared" ref="F28:I28" si="17">IF($E28&gt;0,CEILING($E28*(1+J28),50), "")
</f>
        <v/>
      </c>
      <c r="G28" s="8" t="str">
        <f t="shared" si="17"/>
        <v/>
      </c>
      <c r="H28" s="8" t="str">
        <f t="shared" si="17"/>
        <v/>
      </c>
      <c r="I28" s="8" t="str">
        <f t="shared" si="17"/>
        <v/>
      </c>
    </row>
    <row r="29">
      <c r="E29" s="18"/>
      <c r="F29" s="8" t="str">
        <f t="shared" ref="F29:I29" si="18">IF($E29&gt;0,CEILING($E29*(1+J29),50), "")
</f>
        <v/>
      </c>
      <c r="G29" s="8" t="str">
        <f t="shared" si="18"/>
        <v/>
      </c>
      <c r="H29" s="8" t="str">
        <f t="shared" si="18"/>
        <v/>
      </c>
      <c r="I29" s="8" t="str">
        <f t="shared" si="18"/>
        <v/>
      </c>
    </row>
    <row r="30">
      <c r="A30" s="13">
        <v>1152.0</v>
      </c>
      <c r="C30" s="10" t="s">
        <v>164</v>
      </c>
      <c r="D30" s="10" t="s">
        <v>165</v>
      </c>
      <c r="E30" s="8">
        <v>17150.0</v>
      </c>
      <c r="F30" s="8">
        <f t="shared" ref="F30:I30" si="19">IF($E30&gt;0,CEILING($E30*(1+J30),50), "")
</f>
        <v>25900</v>
      </c>
      <c r="G30" s="8">
        <f t="shared" si="19"/>
        <v>29000</v>
      </c>
      <c r="H30" s="8">
        <f t="shared" si="19"/>
        <v>30050</v>
      </c>
      <c r="I30" s="8">
        <f t="shared" si="19"/>
        <v>32600</v>
      </c>
      <c r="J30" s="26">
        <v>0.51</v>
      </c>
      <c r="K30" s="26">
        <v>0.69</v>
      </c>
      <c r="L30" s="26">
        <v>0.75</v>
      </c>
      <c r="M30" s="26">
        <v>0.9</v>
      </c>
    </row>
    <row r="31">
      <c r="A31" s="13">
        <v>1153.0</v>
      </c>
      <c r="C31" s="10" t="s">
        <v>166</v>
      </c>
      <c r="D31" s="10" t="s">
        <v>165</v>
      </c>
      <c r="E31" s="8">
        <v>17150.0</v>
      </c>
      <c r="F31" s="8">
        <f t="shared" ref="F31:I31" si="20">IF($E31&gt;0,CEILING($E31*(1+J31),50), "")
</f>
        <v>25900</v>
      </c>
      <c r="G31" s="8">
        <f t="shared" si="20"/>
        <v>29000</v>
      </c>
      <c r="H31" s="8">
        <f t="shared" si="20"/>
        <v>30050</v>
      </c>
      <c r="I31" s="8">
        <f t="shared" si="20"/>
        <v>32600</v>
      </c>
      <c r="J31" s="26">
        <v>0.51</v>
      </c>
      <c r="K31" s="26">
        <v>0.69</v>
      </c>
      <c r="L31" s="26">
        <v>0.75</v>
      </c>
      <c r="M31" s="26">
        <v>0.9</v>
      </c>
    </row>
    <row r="32">
      <c r="A32" s="13">
        <v>1154.0</v>
      </c>
      <c r="C32" s="10" t="s">
        <v>167</v>
      </c>
      <c r="D32" s="10" t="s">
        <v>165</v>
      </c>
      <c r="E32" s="8">
        <v>17150.0</v>
      </c>
      <c r="F32" s="8">
        <f t="shared" ref="F32:I32" si="21">IF($E32&gt;0,CEILING($E32*(1+J32),50), "")
</f>
        <v>25900</v>
      </c>
      <c r="G32" s="8">
        <f t="shared" si="21"/>
        <v>29000</v>
      </c>
      <c r="H32" s="8">
        <f t="shared" si="21"/>
        <v>30050</v>
      </c>
      <c r="I32" s="8">
        <f t="shared" si="21"/>
        <v>32600</v>
      </c>
      <c r="J32" s="26">
        <v>0.51</v>
      </c>
      <c r="K32" s="26">
        <v>0.69</v>
      </c>
      <c r="L32" s="26">
        <v>0.75</v>
      </c>
      <c r="M32" s="26">
        <v>0.9</v>
      </c>
    </row>
    <row r="33">
      <c r="A33" s="13">
        <v>1155.0</v>
      </c>
      <c r="C33" s="10" t="s">
        <v>168</v>
      </c>
      <c r="D33" s="10" t="s">
        <v>165</v>
      </c>
      <c r="E33" s="8">
        <v>17150.0</v>
      </c>
      <c r="F33" s="8">
        <f t="shared" ref="F33:I33" si="22">IF($E33&gt;0,CEILING($E33*(1+J33),50), "")
</f>
        <v>25900</v>
      </c>
      <c r="G33" s="8">
        <f t="shared" si="22"/>
        <v>29000</v>
      </c>
      <c r="H33" s="8">
        <f t="shared" si="22"/>
        <v>30050</v>
      </c>
      <c r="I33" s="8">
        <f t="shared" si="22"/>
        <v>32600</v>
      </c>
      <c r="J33" s="26">
        <v>0.51</v>
      </c>
      <c r="K33" s="26">
        <v>0.69</v>
      </c>
      <c r="L33" s="26">
        <v>0.75</v>
      </c>
      <c r="M33" s="26">
        <v>0.9</v>
      </c>
    </row>
    <row r="35">
      <c r="E35" s="18"/>
      <c r="F35" s="8" t="str">
        <f t="shared" ref="F35:I35" si="23">IF($E35&gt;0,CEILING($E35*(1+J35),50), "")
</f>
        <v/>
      </c>
      <c r="G35" s="8" t="str">
        <f t="shared" si="23"/>
        <v/>
      </c>
      <c r="H35" s="8" t="str">
        <f t="shared" si="23"/>
        <v/>
      </c>
      <c r="I35" s="8" t="str">
        <f t="shared" si="23"/>
        <v/>
      </c>
    </row>
    <row r="36">
      <c r="E36" s="18"/>
      <c r="F36" s="8" t="str">
        <f t="shared" ref="F36:I36" si="24">IF($E36&gt;0,CEILING($E36*(1+J36),50), "")
</f>
        <v/>
      </c>
      <c r="G36" s="8" t="str">
        <f t="shared" si="24"/>
        <v/>
      </c>
      <c r="H36" s="8" t="str">
        <f t="shared" si="24"/>
        <v/>
      </c>
      <c r="I36" s="8" t="str">
        <f t="shared" si="24"/>
        <v/>
      </c>
    </row>
    <row r="37">
      <c r="A37" s="13">
        <v>1169.0</v>
      </c>
      <c r="D37" s="10" t="s">
        <v>169</v>
      </c>
      <c r="E37" s="8">
        <v>12990.0</v>
      </c>
      <c r="F37" s="8">
        <f t="shared" ref="F37:I37" si="25">IF($E37&gt;0,CEILING($E37*(1+J37),50), "")
</f>
        <v>19650</v>
      </c>
      <c r="G37" s="8">
        <f t="shared" si="25"/>
        <v>22000</v>
      </c>
      <c r="H37" s="8">
        <f t="shared" si="25"/>
        <v>22750</v>
      </c>
      <c r="I37" s="8">
        <f t="shared" si="25"/>
        <v>24700</v>
      </c>
      <c r="J37" s="26">
        <v>0.51</v>
      </c>
      <c r="K37" s="26">
        <v>0.69</v>
      </c>
      <c r="L37" s="26">
        <v>0.75</v>
      </c>
      <c r="M37" s="26">
        <v>0.9</v>
      </c>
    </row>
    <row r="38">
      <c r="A38" s="13">
        <v>1170.0</v>
      </c>
      <c r="D38" s="10" t="s">
        <v>170</v>
      </c>
      <c r="E38" s="8">
        <v>46950.0</v>
      </c>
      <c r="F38" s="8">
        <f t="shared" ref="F38:I38" si="26">IF($E38&gt;0,CEILING($E38*(1+J38),50), "")
</f>
        <v>70900</v>
      </c>
      <c r="G38" s="8">
        <f t="shared" si="26"/>
        <v>79350</v>
      </c>
      <c r="H38" s="8">
        <f t="shared" si="26"/>
        <v>82200</v>
      </c>
      <c r="I38" s="8">
        <f t="shared" si="26"/>
        <v>89250</v>
      </c>
      <c r="J38" s="26">
        <v>0.51</v>
      </c>
      <c r="K38" s="26">
        <v>0.69</v>
      </c>
      <c r="L38" s="26">
        <v>0.75</v>
      </c>
      <c r="M38" s="26">
        <v>0.9</v>
      </c>
    </row>
    <row r="39">
      <c r="A39" s="13">
        <v>1171.0</v>
      </c>
      <c r="D39" s="10" t="s">
        <v>171</v>
      </c>
      <c r="E39" s="8">
        <v>24270.0</v>
      </c>
      <c r="F39" s="8">
        <f t="shared" ref="F39:I39" si="27">IF($E39&gt;0,CEILING($E39*(1+J39),50), "")
</f>
        <v>36650</v>
      </c>
      <c r="G39" s="8">
        <f t="shared" si="27"/>
        <v>41050</v>
      </c>
      <c r="H39" s="8">
        <f t="shared" si="27"/>
        <v>42500</v>
      </c>
      <c r="I39" s="8">
        <f t="shared" si="27"/>
        <v>46150</v>
      </c>
      <c r="J39" s="26">
        <v>0.51</v>
      </c>
      <c r="K39" s="26">
        <v>0.69</v>
      </c>
      <c r="L39" s="26">
        <v>0.75</v>
      </c>
      <c r="M39" s="26">
        <v>0.9</v>
      </c>
    </row>
    <row r="40">
      <c r="A40" s="13">
        <v>1172.0</v>
      </c>
      <c r="D40" s="10" t="s">
        <v>172</v>
      </c>
      <c r="E40" s="8">
        <v>9210.0</v>
      </c>
      <c r="F40" s="8">
        <f t="shared" ref="F40:I40" si="28">IF($E40&gt;0,CEILING($E40*(1+J40),50), "")
</f>
        <v>13950</v>
      </c>
      <c r="G40" s="8">
        <f t="shared" si="28"/>
        <v>15600</v>
      </c>
      <c r="H40" s="8">
        <f t="shared" si="28"/>
        <v>16150</v>
      </c>
      <c r="I40" s="8">
        <f t="shared" si="28"/>
        <v>17500</v>
      </c>
      <c r="J40" s="26">
        <v>0.51</v>
      </c>
      <c r="K40" s="26">
        <v>0.69</v>
      </c>
      <c r="L40" s="26">
        <v>0.75</v>
      </c>
      <c r="M40" s="26">
        <v>0.9</v>
      </c>
    </row>
    <row r="41">
      <c r="A41" s="13">
        <v>1173.0</v>
      </c>
      <c r="D41" s="10" t="s">
        <v>173</v>
      </c>
      <c r="E41" s="8">
        <v>67070.0</v>
      </c>
      <c r="F41" s="8">
        <f t="shared" ref="F41:I41" si="29">IF($E41&gt;0,CEILING($E41*(1+J41),50), "")
</f>
        <v>101300</v>
      </c>
      <c r="G41" s="8">
        <f t="shared" si="29"/>
        <v>113350</v>
      </c>
      <c r="H41" s="8">
        <f t="shared" si="29"/>
        <v>117400</v>
      </c>
      <c r="I41" s="8">
        <f t="shared" si="29"/>
        <v>127450</v>
      </c>
      <c r="J41" s="26">
        <v>0.51</v>
      </c>
      <c r="K41" s="26">
        <v>0.69</v>
      </c>
      <c r="L41" s="26">
        <v>0.75</v>
      </c>
      <c r="M41" s="26">
        <v>0.9</v>
      </c>
    </row>
    <row r="42">
      <c r="A42" s="13">
        <v>1174.0</v>
      </c>
      <c r="D42" s="10" t="s">
        <v>174</v>
      </c>
      <c r="E42" s="8">
        <v>9640.0</v>
      </c>
      <c r="F42" s="8">
        <f t="shared" ref="F42:I42" si="30">IF($E42&gt;0,CEILING($E42*(1+J42),50), "")
</f>
        <v>14600</v>
      </c>
      <c r="G42" s="8">
        <f t="shared" si="30"/>
        <v>16300</v>
      </c>
      <c r="H42" s="8">
        <f t="shared" si="30"/>
        <v>16900</v>
      </c>
      <c r="I42" s="8">
        <f t="shared" si="30"/>
        <v>18350</v>
      </c>
      <c r="J42" s="26">
        <v>0.51</v>
      </c>
      <c r="K42" s="26">
        <v>0.69</v>
      </c>
      <c r="L42" s="26">
        <v>0.75</v>
      </c>
      <c r="M42" s="26">
        <v>0.9</v>
      </c>
    </row>
    <row r="46">
      <c r="A46" s="13">
        <v>1156.0</v>
      </c>
      <c r="B46" s="13" t="s">
        <v>175</v>
      </c>
      <c r="C46" s="10" t="s">
        <v>154</v>
      </c>
      <c r="D46" s="10" t="s">
        <v>176</v>
      </c>
      <c r="E46" s="8">
        <v>35000.0</v>
      </c>
      <c r="F46" s="8">
        <f t="shared" ref="F46:I46" si="31">IF($E46&gt;0,CEILING($E46*(1+J46),50), "")
</f>
        <v>52850</v>
      </c>
      <c r="G46" s="8">
        <f t="shared" si="31"/>
        <v>59150</v>
      </c>
      <c r="H46" s="8">
        <f t="shared" si="31"/>
        <v>61250</v>
      </c>
      <c r="I46" s="8">
        <f t="shared" si="31"/>
        <v>66500</v>
      </c>
      <c r="J46" s="26">
        <v>0.51</v>
      </c>
      <c r="K46" s="26">
        <v>0.69</v>
      </c>
      <c r="L46" s="26">
        <v>0.75</v>
      </c>
      <c r="M46" s="26">
        <v>0.9</v>
      </c>
    </row>
    <row r="47">
      <c r="A47" s="13">
        <v>1157.0</v>
      </c>
      <c r="B47" s="13" t="s">
        <v>175</v>
      </c>
      <c r="C47" s="10" t="s">
        <v>177</v>
      </c>
      <c r="D47" s="10" t="s">
        <v>176</v>
      </c>
      <c r="E47" s="8">
        <v>30000.0</v>
      </c>
      <c r="F47" s="8">
        <f t="shared" ref="F47:I47" si="32">IF($E47&gt;0,CEILING($E47*(1+J47),50), "")
</f>
        <v>45300</v>
      </c>
      <c r="G47" s="8">
        <f t="shared" si="32"/>
        <v>50700</v>
      </c>
      <c r="H47" s="8">
        <f t="shared" si="32"/>
        <v>52500</v>
      </c>
      <c r="I47" s="8">
        <f t="shared" si="32"/>
        <v>57000</v>
      </c>
      <c r="J47" s="26">
        <v>0.51</v>
      </c>
      <c r="K47" s="26">
        <v>0.69</v>
      </c>
      <c r="L47" s="26">
        <v>0.75</v>
      </c>
      <c r="M47" s="26">
        <v>0.9</v>
      </c>
    </row>
    <row r="48">
      <c r="E48" s="18"/>
      <c r="F48" s="8" t="str">
        <f t="shared" ref="F48:I48" si="33">IF($E48&gt;0,CEILING($E48*(1+J48),50), "")
</f>
        <v/>
      </c>
      <c r="G48" s="8" t="str">
        <f t="shared" si="33"/>
        <v/>
      </c>
      <c r="H48" s="8" t="str">
        <f t="shared" si="33"/>
        <v/>
      </c>
      <c r="I48" s="8" t="str">
        <f t="shared" si="33"/>
        <v/>
      </c>
    </row>
    <row r="49">
      <c r="E49" s="18"/>
      <c r="F49" s="8" t="str">
        <f t="shared" ref="F49:I49" si="34">IF($E49&gt;0,CEILING($E49*(1+J49),50), "")
</f>
        <v/>
      </c>
      <c r="G49" s="8" t="str">
        <f t="shared" si="34"/>
        <v/>
      </c>
      <c r="H49" s="8" t="str">
        <f t="shared" si="34"/>
        <v/>
      </c>
      <c r="I49" s="8" t="str">
        <f t="shared" si="34"/>
        <v/>
      </c>
    </row>
    <row r="50">
      <c r="E50" s="18"/>
      <c r="F50" s="8" t="str">
        <f t="shared" ref="F50:I50" si="35">IF($E50&gt;0,CEILING($E50*(1+J50),50), "")
</f>
        <v/>
      </c>
      <c r="G50" s="8" t="str">
        <f t="shared" si="35"/>
        <v/>
      </c>
      <c r="H50" s="8" t="str">
        <f t="shared" si="35"/>
        <v/>
      </c>
      <c r="I50" s="8" t="str">
        <f t="shared" si="35"/>
        <v/>
      </c>
    </row>
    <row r="51">
      <c r="A51" s="13">
        <v>1127.0</v>
      </c>
      <c r="B51" s="10" t="s">
        <v>34</v>
      </c>
      <c r="C51" s="10" t="s">
        <v>178</v>
      </c>
      <c r="D51" s="10" t="s">
        <v>179</v>
      </c>
      <c r="E51" s="29">
        <v>59000.0</v>
      </c>
      <c r="F51" s="8">
        <f t="shared" ref="F51:I51" si="36">IF($E51&gt;0,CEILING($E51*(1+J51),50), "")
</f>
        <v>82600</v>
      </c>
      <c r="G51" s="8">
        <f t="shared" si="36"/>
        <v>93250</v>
      </c>
      <c r="H51" s="8">
        <f t="shared" si="36"/>
        <v>97350</v>
      </c>
      <c r="I51" s="8">
        <f t="shared" si="36"/>
        <v>105050</v>
      </c>
      <c r="J51" s="26">
        <v>0.4</v>
      </c>
      <c r="K51" s="26">
        <v>0.58</v>
      </c>
      <c r="L51" s="26">
        <v>0.65</v>
      </c>
      <c r="M51" s="26">
        <v>0.78</v>
      </c>
    </row>
    <row r="52">
      <c r="A52" s="13">
        <v>1128.0</v>
      </c>
      <c r="B52" s="10" t="s">
        <v>34</v>
      </c>
      <c r="C52" s="10" t="s">
        <v>180</v>
      </c>
      <c r="D52" s="10" t="s">
        <v>181</v>
      </c>
      <c r="E52" s="29">
        <v>47700.0</v>
      </c>
      <c r="F52" s="8">
        <f t="shared" ref="F52:I52" si="37">IF($E52&gt;0,CEILING($E52*(1+J52),50), "")
</f>
        <v>66800</v>
      </c>
      <c r="G52" s="8">
        <f t="shared" si="37"/>
        <v>75400</v>
      </c>
      <c r="H52" s="8">
        <f t="shared" si="37"/>
        <v>78750</v>
      </c>
      <c r="I52" s="8">
        <f t="shared" si="37"/>
        <v>84950</v>
      </c>
      <c r="J52" s="26">
        <v>0.4</v>
      </c>
      <c r="K52" s="26">
        <v>0.58</v>
      </c>
      <c r="L52" s="26">
        <v>0.65</v>
      </c>
      <c r="M52" s="26">
        <v>0.78</v>
      </c>
    </row>
    <row r="53">
      <c r="A53" s="13">
        <v>1129.0</v>
      </c>
      <c r="B53" s="10" t="s">
        <v>34</v>
      </c>
      <c r="C53" s="10" t="s">
        <v>182</v>
      </c>
      <c r="D53" s="10" t="s">
        <v>183</v>
      </c>
      <c r="E53" s="29">
        <v>67800.0</v>
      </c>
      <c r="F53" s="8">
        <f t="shared" ref="F53:I53" si="38">IF($E53&gt;0,CEILING($E53*(1+J53),50), "")
</f>
        <v>94950</v>
      </c>
      <c r="G53" s="8">
        <f t="shared" si="38"/>
        <v>107150</v>
      </c>
      <c r="H53" s="8">
        <f t="shared" si="38"/>
        <v>111900</v>
      </c>
      <c r="I53" s="8">
        <f t="shared" si="38"/>
        <v>120700</v>
      </c>
      <c r="J53" s="26">
        <v>0.4</v>
      </c>
      <c r="K53" s="26">
        <v>0.58</v>
      </c>
      <c r="L53" s="26">
        <v>0.65</v>
      </c>
      <c r="M53" s="26">
        <v>0.78</v>
      </c>
    </row>
    <row r="54">
      <c r="A54" s="13">
        <v>1130.0</v>
      </c>
      <c r="B54" s="10" t="s">
        <v>34</v>
      </c>
      <c r="C54" s="10" t="s">
        <v>184</v>
      </c>
      <c r="D54" s="10" t="s">
        <v>185</v>
      </c>
      <c r="E54" s="29">
        <v>90700.0</v>
      </c>
      <c r="F54" s="8">
        <f t="shared" ref="F54:I54" si="39">IF($E54&gt;0,CEILING($E54*(1+J54),50), "")
</f>
        <v>127000</v>
      </c>
      <c r="G54" s="8">
        <f t="shared" si="39"/>
        <v>143350</v>
      </c>
      <c r="H54" s="8">
        <f t="shared" si="39"/>
        <v>149700</v>
      </c>
      <c r="I54" s="8">
        <f t="shared" si="39"/>
        <v>161450</v>
      </c>
      <c r="J54" s="26">
        <v>0.4</v>
      </c>
      <c r="K54" s="26">
        <v>0.58</v>
      </c>
      <c r="L54" s="26">
        <v>0.65</v>
      </c>
      <c r="M54" s="26">
        <v>0.78</v>
      </c>
    </row>
    <row r="55">
      <c r="A55" s="13">
        <v>1131.0</v>
      </c>
      <c r="B55" s="10" t="s">
        <v>34</v>
      </c>
      <c r="C55" s="10" t="s">
        <v>186</v>
      </c>
      <c r="D55" s="10" t="s">
        <v>187</v>
      </c>
      <c r="E55" s="29">
        <v>37400.0</v>
      </c>
      <c r="F55" s="8">
        <f t="shared" ref="F55:I55" si="40">IF($E55&gt;0,CEILING($E55*(1+J55),50), "")
</f>
        <v>52400</v>
      </c>
      <c r="G55" s="8">
        <f t="shared" si="40"/>
        <v>59100</v>
      </c>
      <c r="H55" s="8">
        <f t="shared" si="40"/>
        <v>61750</v>
      </c>
      <c r="I55" s="8">
        <f t="shared" si="40"/>
        <v>66600</v>
      </c>
      <c r="J55" s="26">
        <v>0.4</v>
      </c>
      <c r="K55" s="26">
        <v>0.58</v>
      </c>
      <c r="L55" s="26">
        <v>0.65</v>
      </c>
      <c r="M55" s="26">
        <v>0.78</v>
      </c>
    </row>
    <row r="56">
      <c r="A56" s="13">
        <v>1132.0</v>
      </c>
      <c r="B56" s="10" t="s">
        <v>34</v>
      </c>
      <c r="C56" s="10" t="s">
        <v>178</v>
      </c>
      <c r="D56" s="10" t="s">
        <v>188</v>
      </c>
      <c r="E56" s="29">
        <v>103000.0</v>
      </c>
      <c r="F56" s="8">
        <f t="shared" ref="F56:I56" si="41">IF($E56&gt;0,CEILING($E56*(1+J56),50), "")
</f>
        <v>144200</v>
      </c>
      <c r="G56" s="8">
        <f t="shared" si="41"/>
        <v>162750</v>
      </c>
      <c r="H56" s="8">
        <f t="shared" si="41"/>
        <v>169950</v>
      </c>
      <c r="I56" s="8">
        <f t="shared" si="41"/>
        <v>183350</v>
      </c>
      <c r="J56" s="26">
        <v>0.4</v>
      </c>
      <c r="K56" s="26">
        <v>0.58</v>
      </c>
      <c r="L56" s="26">
        <v>0.65</v>
      </c>
      <c r="M56" s="26">
        <v>0.78</v>
      </c>
    </row>
    <row r="57">
      <c r="A57" s="13">
        <v>1133.0</v>
      </c>
      <c r="B57" s="10" t="s">
        <v>34</v>
      </c>
      <c r="C57" s="10" t="s">
        <v>189</v>
      </c>
      <c r="D57" s="10" t="s">
        <v>190</v>
      </c>
      <c r="E57" s="29">
        <v>72200.0</v>
      </c>
      <c r="F57" s="8">
        <f t="shared" ref="F57:I57" si="42">IF($E57&gt;0,CEILING($E57*(1+J57),50), "")
</f>
        <v>101100</v>
      </c>
      <c r="G57" s="8">
        <f t="shared" si="42"/>
        <v>114100</v>
      </c>
      <c r="H57" s="8">
        <f t="shared" si="42"/>
        <v>119150</v>
      </c>
      <c r="I57" s="8">
        <f t="shared" si="42"/>
        <v>128550</v>
      </c>
      <c r="J57" s="26">
        <v>0.4</v>
      </c>
      <c r="K57" s="26">
        <v>0.58</v>
      </c>
      <c r="L57" s="26">
        <v>0.65</v>
      </c>
      <c r="M57" s="26">
        <v>0.78</v>
      </c>
    </row>
    <row r="58">
      <c r="A58" s="13">
        <v>1134.0</v>
      </c>
      <c r="B58" s="10" t="s">
        <v>34</v>
      </c>
      <c r="C58" s="10" t="s">
        <v>189</v>
      </c>
      <c r="D58" s="10" t="s">
        <v>191</v>
      </c>
      <c r="E58" s="29">
        <v>131600.0</v>
      </c>
      <c r="F58" s="8">
        <f t="shared" ref="F58:I58" si="43">IF($E58&gt;0,CEILING($E58*(1+J58),50), "")
</f>
        <v>184250</v>
      </c>
      <c r="G58" s="8">
        <f t="shared" si="43"/>
        <v>207950</v>
      </c>
      <c r="H58" s="8">
        <f t="shared" si="43"/>
        <v>217150</v>
      </c>
      <c r="I58" s="8">
        <f t="shared" si="43"/>
        <v>234250</v>
      </c>
      <c r="J58" s="26">
        <v>0.4</v>
      </c>
      <c r="K58" s="26">
        <v>0.58</v>
      </c>
      <c r="L58" s="26">
        <v>0.65</v>
      </c>
      <c r="M58" s="26">
        <v>0.78</v>
      </c>
    </row>
    <row r="59">
      <c r="E59" s="18"/>
      <c r="F59" s="8" t="str">
        <f t="shared" ref="F59:I59" si="44">IF($E59&gt;0,CEILING($E59*(1+J59),50), "")
</f>
        <v/>
      </c>
      <c r="G59" s="8" t="str">
        <f t="shared" si="44"/>
        <v/>
      </c>
      <c r="H59" s="8" t="str">
        <f t="shared" si="44"/>
        <v/>
      </c>
      <c r="I59" s="8" t="str">
        <f t="shared" si="44"/>
        <v/>
      </c>
    </row>
    <row r="60">
      <c r="E60" s="18"/>
      <c r="F60" s="8"/>
      <c r="G60" s="8"/>
      <c r="H60" s="8"/>
      <c r="I60" s="8"/>
    </row>
    <row r="61">
      <c r="E61" s="18"/>
      <c r="F61" s="8"/>
      <c r="G61" s="8"/>
      <c r="H61" s="8"/>
      <c r="I61" s="8"/>
    </row>
    <row r="63">
      <c r="A63" s="13">
        <v>1147.0</v>
      </c>
      <c r="B63" s="13" t="s">
        <v>175</v>
      </c>
      <c r="C63" s="10" t="s">
        <v>192</v>
      </c>
      <c r="D63" s="10" t="s">
        <v>193</v>
      </c>
      <c r="E63" s="8">
        <v>18000.0</v>
      </c>
      <c r="F63" s="8">
        <f t="shared" ref="F63:I63" si="45">IF($E63&gt;0,CEILING($E63*(1+J63),50), "")
</f>
        <v>27200</v>
      </c>
      <c r="G63" s="8">
        <f t="shared" si="45"/>
        <v>30450</v>
      </c>
      <c r="H63" s="8">
        <f t="shared" si="45"/>
        <v>31500</v>
      </c>
      <c r="I63" s="8">
        <f t="shared" si="45"/>
        <v>34200</v>
      </c>
      <c r="J63" s="26">
        <v>0.51</v>
      </c>
      <c r="K63" s="26">
        <v>0.69</v>
      </c>
      <c r="L63" s="26">
        <v>0.75</v>
      </c>
      <c r="M63" s="26">
        <v>0.9</v>
      </c>
    </row>
    <row r="64">
      <c r="A64" s="13">
        <v>1148.0</v>
      </c>
      <c r="C64" s="10"/>
      <c r="D64" s="10" t="s">
        <v>194</v>
      </c>
      <c r="E64" s="8">
        <v>12250.0</v>
      </c>
      <c r="F64" s="8">
        <f t="shared" ref="F64:I64" si="46">IF($E64&gt;0,CEILING($E64*(1+J64),50), "")
</f>
        <v>18500</v>
      </c>
      <c r="G64" s="8">
        <f t="shared" si="46"/>
        <v>20750</v>
      </c>
      <c r="H64" s="8">
        <f t="shared" si="46"/>
        <v>21450</v>
      </c>
      <c r="I64" s="8">
        <f t="shared" si="46"/>
        <v>23300</v>
      </c>
      <c r="J64" s="26">
        <v>0.51</v>
      </c>
      <c r="K64" s="26">
        <v>0.69</v>
      </c>
      <c r="L64" s="26">
        <v>0.75</v>
      </c>
      <c r="M64" s="26">
        <v>0.9</v>
      </c>
    </row>
    <row r="65">
      <c r="A65" s="13">
        <v>1149.0</v>
      </c>
      <c r="C65" s="10"/>
      <c r="D65" s="10" t="s">
        <v>195</v>
      </c>
      <c r="E65" s="8">
        <v>4550.0</v>
      </c>
      <c r="F65" s="8">
        <f t="shared" ref="F65:I65" si="47">IF($E65&gt;0,CEILING($E65*(1+J65),50), "")
</f>
        <v>6900</v>
      </c>
      <c r="G65" s="8">
        <f t="shared" si="47"/>
        <v>7700</v>
      </c>
      <c r="H65" s="8">
        <f t="shared" si="47"/>
        <v>8000</v>
      </c>
      <c r="I65" s="8">
        <f t="shared" si="47"/>
        <v>8650</v>
      </c>
      <c r="J65" s="26">
        <v>0.51</v>
      </c>
      <c r="K65" s="26">
        <v>0.69</v>
      </c>
      <c r="L65" s="26">
        <v>0.75</v>
      </c>
      <c r="M65" s="26">
        <v>0.9</v>
      </c>
    </row>
    <row r="66">
      <c r="A66" s="13">
        <v>1150.0</v>
      </c>
      <c r="C66" s="10" t="s">
        <v>196</v>
      </c>
      <c r="D66" s="10" t="s">
        <v>197</v>
      </c>
      <c r="E66" s="8">
        <v>17920.0</v>
      </c>
      <c r="F66" s="8">
        <f t="shared" ref="F66:I66" si="48">IF($E66&gt;0,CEILING($E66*(1+J66),50), "")
</f>
        <v>27100</v>
      </c>
      <c r="G66" s="8">
        <f t="shared" si="48"/>
        <v>30300</v>
      </c>
      <c r="H66" s="8">
        <f t="shared" si="48"/>
        <v>31400</v>
      </c>
      <c r="I66" s="8">
        <f t="shared" si="48"/>
        <v>34050</v>
      </c>
      <c r="J66" s="26">
        <v>0.51</v>
      </c>
      <c r="K66" s="26">
        <v>0.69</v>
      </c>
      <c r="L66" s="26">
        <v>0.75</v>
      </c>
      <c r="M66" s="26">
        <v>0.9</v>
      </c>
    </row>
    <row r="67">
      <c r="A67" s="13">
        <v>1151.0</v>
      </c>
      <c r="C67" s="10" t="s">
        <v>196</v>
      </c>
      <c r="D67" s="10" t="s">
        <v>198</v>
      </c>
      <c r="E67" s="8">
        <v>15540.0</v>
      </c>
      <c r="F67" s="8">
        <f t="shared" ref="F67:I67" si="49">IF($E67&gt;0,CEILING($E67*(1+J67),50), "")
</f>
        <v>23500</v>
      </c>
      <c r="G67" s="8">
        <f t="shared" si="49"/>
        <v>26300</v>
      </c>
      <c r="H67" s="8">
        <f t="shared" si="49"/>
        <v>27200</v>
      </c>
      <c r="I67" s="8">
        <f t="shared" si="49"/>
        <v>29550</v>
      </c>
      <c r="J67" s="26">
        <v>0.51</v>
      </c>
      <c r="K67" s="26">
        <v>0.69</v>
      </c>
      <c r="L67" s="26">
        <v>0.75</v>
      </c>
      <c r="M67" s="26">
        <v>0.9</v>
      </c>
    </row>
    <row r="68">
      <c r="E68" s="18"/>
      <c r="F68" s="8" t="str">
        <f t="shared" ref="F68:I68" si="50">IF($E68&gt;0,CEILING($E68*(1+J68),50), "")
</f>
        <v/>
      </c>
      <c r="G68" s="8" t="str">
        <f t="shared" si="50"/>
        <v/>
      </c>
      <c r="H68" s="8" t="str">
        <f t="shared" si="50"/>
        <v/>
      </c>
      <c r="I68" s="8" t="str">
        <f t="shared" si="50"/>
        <v/>
      </c>
    </row>
    <row r="70">
      <c r="E70" s="18"/>
      <c r="F70" s="8" t="str">
        <f t="shared" ref="F70:I70" si="51">IF($E70&gt;0,CEILING($E70*(1+J70),50), "")
</f>
        <v/>
      </c>
      <c r="G70" s="8" t="str">
        <f t="shared" si="51"/>
        <v/>
      </c>
      <c r="H70" s="8" t="str">
        <f t="shared" si="51"/>
        <v/>
      </c>
      <c r="I70" s="8" t="str">
        <f t="shared" si="51"/>
        <v/>
      </c>
    </row>
    <row r="71">
      <c r="C71" s="10"/>
      <c r="E71" s="18"/>
      <c r="F71" s="8" t="str">
        <f t="shared" ref="F71:I71" si="52">IF($E71&gt;0,CEILING($E71*(1+J71),50), "")
</f>
        <v/>
      </c>
      <c r="G71" s="8" t="str">
        <f t="shared" si="52"/>
        <v/>
      </c>
      <c r="H71" s="8" t="str">
        <f t="shared" si="52"/>
        <v/>
      </c>
      <c r="I71" s="8" t="str">
        <f t="shared" si="52"/>
        <v/>
      </c>
    </row>
    <row r="72">
      <c r="C72" s="10"/>
      <c r="E72" s="18"/>
      <c r="F72" s="8" t="str">
        <f t="shared" ref="F72:I72" si="53">IF($E72&gt;0,CEILING($E72*(1+J72),50), "")
</f>
        <v/>
      </c>
      <c r="G72" s="8" t="str">
        <f t="shared" si="53"/>
        <v/>
      </c>
      <c r="H72" s="8" t="str">
        <f t="shared" si="53"/>
        <v/>
      </c>
      <c r="I72" s="8" t="str">
        <f t="shared" si="53"/>
        <v/>
      </c>
    </row>
    <row r="73">
      <c r="A73" s="13">
        <v>1139.0</v>
      </c>
      <c r="B73" s="10" t="s">
        <v>175</v>
      </c>
      <c r="C73" s="10" t="s">
        <v>199</v>
      </c>
      <c r="D73" s="10" t="s">
        <v>200</v>
      </c>
      <c r="E73" s="8">
        <v>22500.0</v>
      </c>
      <c r="F73" s="8">
        <f t="shared" ref="F73:I73" si="54">IF($E73&gt;0,CEILING($E73*(1+J73),50), "")
</f>
        <v>34000</v>
      </c>
      <c r="G73" s="8">
        <f t="shared" si="54"/>
        <v>38050</v>
      </c>
      <c r="H73" s="8">
        <f t="shared" si="54"/>
        <v>39400</v>
      </c>
      <c r="I73" s="8">
        <f t="shared" si="54"/>
        <v>42750</v>
      </c>
      <c r="J73" s="26">
        <v>0.51</v>
      </c>
      <c r="K73" s="26">
        <v>0.69</v>
      </c>
      <c r="L73" s="26">
        <v>0.75</v>
      </c>
      <c r="M73" s="26">
        <v>0.9</v>
      </c>
    </row>
    <row r="74">
      <c r="A74" s="13">
        <v>1140.0</v>
      </c>
      <c r="B74" s="10" t="s">
        <v>175</v>
      </c>
      <c r="C74" s="10" t="s">
        <v>201</v>
      </c>
      <c r="D74" s="10" t="s">
        <v>200</v>
      </c>
      <c r="E74" s="8">
        <v>24500.0</v>
      </c>
      <c r="F74" s="8">
        <f t="shared" ref="F74:I74" si="55">IF($E74&gt;0,CEILING($E74*(1+J74),50), "")
</f>
        <v>37000</v>
      </c>
      <c r="G74" s="8">
        <f t="shared" si="55"/>
        <v>41450</v>
      </c>
      <c r="H74" s="8">
        <f t="shared" si="55"/>
        <v>42900</v>
      </c>
      <c r="I74" s="8">
        <f t="shared" si="55"/>
        <v>46550</v>
      </c>
      <c r="J74" s="26">
        <v>0.51</v>
      </c>
      <c r="K74" s="26">
        <v>0.69</v>
      </c>
      <c r="L74" s="26">
        <v>0.75</v>
      </c>
      <c r="M74" s="26">
        <v>0.9</v>
      </c>
    </row>
    <row r="75">
      <c r="A75" s="13">
        <v>1141.0</v>
      </c>
      <c r="B75" s="10" t="s">
        <v>175</v>
      </c>
      <c r="C75" s="10" t="s">
        <v>153</v>
      </c>
      <c r="D75" s="10" t="s">
        <v>200</v>
      </c>
      <c r="E75" s="8">
        <v>26500.0</v>
      </c>
      <c r="F75" s="8">
        <f t="shared" ref="F75:I75" si="56">IF($E75&gt;0,CEILING($E75*(1+J75),50), "")
</f>
        <v>40050</v>
      </c>
      <c r="G75" s="8">
        <f t="shared" si="56"/>
        <v>44800</v>
      </c>
      <c r="H75" s="8">
        <f t="shared" si="56"/>
        <v>46400</v>
      </c>
      <c r="I75" s="8">
        <f t="shared" si="56"/>
        <v>50350</v>
      </c>
      <c r="J75" s="26">
        <v>0.51</v>
      </c>
      <c r="K75" s="26">
        <v>0.69</v>
      </c>
      <c r="L75" s="26">
        <v>0.75</v>
      </c>
      <c r="M75" s="26">
        <v>0.9</v>
      </c>
    </row>
    <row r="76">
      <c r="A76" s="13">
        <v>1142.0</v>
      </c>
      <c r="B76" s="10" t="s">
        <v>175</v>
      </c>
      <c r="C76" s="10" t="s">
        <v>154</v>
      </c>
      <c r="D76" s="10" t="s">
        <v>200</v>
      </c>
      <c r="E76" s="8">
        <v>28500.0</v>
      </c>
      <c r="F76" s="8">
        <f t="shared" ref="F76:I76" si="57">IF($E76&gt;0,CEILING($E76*(1+J76),50), "")
</f>
        <v>43050</v>
      </c>
      <c r="G76" s="8">
        <f t="shared" si="57"/>
        <v>48200</v>
      </c>
      <c r="H76" s="8">
        <f t="shared" si="57"/>
        <v>49900</v>
      </c>
      <c r="I76" s="8">
        <f t="shared" si="57"/>
        <v>54150</v>
      </c>
      <c r="J76" s="26">
        <v>0.51</v>
      </c>
      <c r="K76" s="26">
        <v>0.69</v>
      </c>
      <c r="L76" s="26">
        <v>0.75</v>
      </c>
      <c r="M76" s="26">
        <v>0.9</v>
      </c>
    </row>
    <row r="77">
      <c r="A77" s="13">
        <v>1143.0</v>
      </c>
      <c r="B77" s="10" t="s">
        <v>175</v>
      </c>
      <c r="C77" s="10" t="s">
        <v>199</v>
      </c>
      <c r="D77" s="10" t="s">
        <v>202</v>
      </c>
      <c r="E77" s="8">
        <v>40000.0</v>
      </c>
      <c r="F77" s="8">
        <f t="shared" ref="F77:I77" si="58">IF($E77&gt;0,CEILING($E77*(1+J77),50), "")
</f>
        <v>60400</v>
      </c>
      <c r="G77" s="8">
        <f t="shared" si="58"/>
        <v>67600</v>
      </c>
      <c r="H77" s="8">
        <f t="shared" si="58"/>
        <v>70000</v>
      </c>
      <c r="I77" s="8">
        <f t="shared" si="58"/>
        <v>76000</v>
      </c>
      <c r="J77" s="26">
        <v>0.51</v>
      </c>
      <c r="K77" s="26">
        <v>0.69</v>
      </c>
      <c r="L77" s="26">
        <v>0.75</v>
      </c>
      <c r="M77" s="26">
        <v>0.9</v>
      </c>
    </row>
    <row r="78">
      <c r="A78" s="13">
        <v>1144.0</v>
      </c>
      <c r="B78" s="10" t="s">
        <v>175</v>
      </c>
      <c r="C78" s="10" t="s">
        <v>201</v>
      </c>
      <c r="D78" s="10" t="s">
        <v>202</v>
      </c>
      <c r="E78" s="8">
        <v>48000.0</v>
      </c>
      <c r="F78" s="8">
        <f t="shared" ref="F78:I78" si="59">IF($E78&gt;0,CEILING($E78*(1+J78),50), "")
</f>
        <v>72500</v>
      </c>
      <c r="G78" s="8">
        <f t="shared" si="59"/>
        <v>81150</v>
      </c>
      <c r="H78" s="8">
        <f t="shared" si="59"/>
        <v>84000</v>
      </c>
      <c r="I78" s="8">
        <f t="shared" si="59"/>
        <v>91200</v>
      </c>
      <c r="J78" s="26">
        <v>0.51</v>
      </c>
      <c r="K78" s="26">
        <v>0.69</v>
      </c>
      <c r="L78" s="26">
        <v>0.75</v>
      </c>
      <c r="M78" s="26">
        <v>0.9</v>
      </c>
    </row>
    <row r="79">
      <c r="A79" s="13">
        <v>1145.0</v>
      </c>
      <c r="B79" s="10" t="s">
        <v>175</v>
      </c>
      <c r="C79" s="10" t="s">
        <v>153</v>
      </c>
      <c r="D79" s="10" t="s">
        <v>202</v>
      </c>
      <c r="E79" s="8">
        <v>54000.0</v>
      </c>
      <c r="F79" s="8">
        <f t="shared" ref="F79:I79" si="60">IF($E79&gt;0,CEILING($E79*(1+J79),50), "")
</f>
        <v>81550</v>
      </c>
      <c r="G79" s="8">
        <f t="shared" si="60"/>
        <v>91300</v>
      </c>
      <c r="H79" s="8">
        <f t="shared" si="60"/>
        <v>94500</v>
      </c>
      <c r="I79" s="8">
        <f t="shared" si="60"/>
        <v>102600</v>
      </c>
      <c r="J79" s="26">
        <v>0.51</v>
      </c>
      <c r="K79" s="26">
        <v>0.69</v>
      </c>
      <c r="L79" s="26">
        <v>0.75</v>
      </c>
      <c r="M79" s="26">
        <v>0.9</v>
      </c>
    </row>
    <row r="80">
      <c r="A80" s="13">
        <v>1146.0</v>
      </c>
      <c r="B80" s="10" t="s">
        <v>175</v>
      </c>
      <c r="C80" s="10" t="s">
        <v>154</v>
      </c>
      <c r="D80" s="10" t="s">
        <v>202</v>
      </c>
      <c r="E80" s="8">
        <v>58000.0</v>
      </c>
      <c r="F80" s="8">
        <f t="shared" ref="F80:I80" si="61">IF($E80&gt;0,CEILING($E80*(1+J80),50), "")
</f>
        <v>87600</v>
      </c>
      <c r="G80" s="8">
        <f t="shared" si="61"/>
        <v>98050</v>
      </c>
      <c r="H80" s="8">
        <f t="shared" si="61"/>
        <v>101500</v>
      </c>
      <c r="I80" s="8">
        <f t="shared" si="61"/>
        <v>110200</v>
      </c>
      <c r="J80" s="26">
        <v>0.51</v>
      </c>
      <c r="K80" s="26">
        <v>0.69</v>
      </c>
      <c r="L80" s="26">
        <v>0.75</v>
      </c>
      <c r="M80" s="26">
        <v>0.9</v>
      </c>
    </row>
    <row r="81">
      <c r="E81" s="18"/>
      <c r="F81" s="8" t="str">
        <f t="shared" ref="F81:I81" si="62">IF($E81&gt;0,CEILING($E81*(1+J81),50), "")
</f>
        <v/>
      </c>
      <c r="G81" s="8" t="str">
        <f t="shared" si="62"/>
        <v/>
      </c>
      <c r="H81" s="8" t="str">
        <f t="shared" si="62"/>
        <v/>
      </c>
      <c r="I81" s="8" t="str">
        <f t="shared" si="62"/>
        <v/>
      </c>
    </row>
    <row r="82">
      <c r="E82" s="18"/>
      <c r="F82" s="8" t="str">
        <f t="shared" ref="F82:I82" si="63">IF($E82&gt;0,CEILING($E82*(1+J82),50), "")
</f>
        <v/>
      </c>
      <c r="G82" s="8" t="str">
        <f t="shared" si="63"/>
        <v/>
      </c>
      <c r="H82" s="8" t="str">
        <f t="shared" si="63"/>
        <v/>
      </c>
      <c r="I82" s="8" t="str">
        <f t="shared" si="63"/>
        <v/>
      </c>
    </row>
    <row r="83">
      <c r="E83" s="18"/>
      <c r="F83" s="8" t="str">
        <f t="shared" ref="F83:I83" si="64">IF($E83&gt;0,CEILING($E83*(1+J83),50), "")
</f>
        <v/>
      </c>
      <c r="G83" s="8" t="str">
        <f t="shared" si="64"/>
        <v/>
      </c>
      <c r="H83" s="8" t="str">
        <f t="shared" si="64"/>
        <v/>
      </c>
      <c r="I83" s="8" t="str">
        <f t="shared" si="64"/>
        <v/>
      </c>
    </row>
    <row r="84">
      <c r="C84" s="13">
        <v>80.0</v>
      </c>
      <c r="D84" s="13" t="s">
        <v>203</v>
      </c>
      <c r="E84" s="14">
        <v>58000.0</v>
      </c>
      <c r="F84" s="8">
        <f t="shared" ref="F84:I84" si="65">IF($E84&gt;0,CEILING($E84*(1+J84),50), "")
</f>
        <v>81200</v>
      </c>
      <c r="G84" s="8">
        <f t="shared" si="65"/>
        <v>91650</v>
      </c>
      <c r="H84" s="8">
        <f t="shared" si="65"/>
        <v>95700</v>
      </c>
      <c r="I84" s="8">
        <f t="shared" si="65"/>
        <v>103250</v>
      </c>
      <c r="J84" s="15">
        <v>0.4</v>
      </c>
      <c r="K84" s="15">
        <v>0.58</v>
      </c>
      <c r="L84" s="15">
        <v>0.65</v>
      </c>
      <c r="M84" s="15">
        <v>0.78</v>
      </c>
    </row>
    <row r="85">
      <c r="C85" s="13">
        <v>100.0</v>
      </c>
      <c r="D85" s="13" t="s">
        <v>203</v>
      </c>
      <c r="E85" s="14">
        <v>64800.0</v>
      </c>
      <c r="F85" s="8">
        <f t="shared" ref="F85:I85" si="66">IF($E85&gt;0,CEILING($E85*(1+J85),50), "")
</f>
        <v>90750</v>
      </c>
      <c r="G85" s="8">
        <f t="shared" si="66"/>
        <v>102400</v>
      </c>
      <c r="H85" s="8">
        <f t="shared" si="66"/>
        <v>106950</v>
      </c>
      <c r="I85" s="8">
        <f t="shared" si="66"/>
        <v>115350</v>
      </c>
      <c r="J85" s="15">
        <v>0.4</v>
      </c>
      <c r="K85" s="15">
        <v>0.58</v>
      </c>
      <c r="L85" s="15">
        <v>0.65</v>
      </c>
      <c r="M85" s="15">
        <v>0.78</v>
      </c>
    </row>
    <row r="86">
      <c r="C86" s="13">
        <v>140.0</v>
      </c>
      <c r="D86" s="13" t="s">
        <v>203</v>
      </c>
      <c r="E86" s="14">
        <v>72000.0</v>
      </c>
      <c r="F86" s="8">
        <f t="shared" ref="F86:I86" si="67">IF($E86&gt;0,CEILING($E86*(1+J86),50), "")
</f>
        <v>100800</v>
      </c>
      <c r="G86" s="8">
        <f t="shared" si="67"/>
        <v>113800</v>
      </c>
      <c r="H86" s="8">
        <f t="shared" si="67"/>
        <v>118800</v>
      </c>
      <c r="I86" s="8">
        <f t="shared" si="67"/>
        <v>128200</v>
      </c>
      <c r="J86" s="15">
        <v>0.4</v>
      </c>
      <c r="K86" s="15">
        <v>0.58</v>
      </c>
      <c r="L86" s="15">
        <v>0.65</v>
      </c>
      <c r="M86" s="15">
        <v>0.78</v>
      </c>
    </row>
    <row r="87">
      <c r="C87" s="13">
        <v>200.0</v>
      </c>
      <c r="D87" s="13" t="s">
        <v>203</v>
      </c>
      <c r="E87" s="14">
        <v>80000.0</v>
      </c>
      <c r="F87" s="8">
        <f t="shared" ref="F87:I87" si="68">IF($E87&gt;0,CEILING($E87*(1+J87),50), "")
</f>
        <v>112000</v>
      </c>
      <c r="G87" s="8">
        <f t="shared" si="68"/>
        <v>126400</v>
      </c>
      <c r="H87" s="8">
        <f t="shared" si="68"/>
        <v>132000</v>
      </c>
      <c r="I87" s="8">
        <f t="shared" si="68"/>
        <v>142400</v>
      </c>
      <c r="J87" s="15">
        <v>0.4</v>
      </c>
      <c r="K87" s="15">
        <v>0.58</v>
      </c>
      <c r="L87" s="15">
        <v>0.65</v>
      </c>
      <c r="M87" s="15">
        <v>0.78</v>
      </c>
    </row>
    <row r="88">
      <c r="C88" s="13">
        <v>140.0</v>
      </c>
      <c r="D88" s="13" t="s">
        <v>142</v>
      </c>
      <c r="E88" s="14">
        <v>16134.0</v>
      </c>
      <c r="F88" s="8">
        <f t="shared" ref="F88:I88" si="69">IF($E88&gt;0,CEILING($E88*(1+J88),50), "")
</f>
        <v>22600</v>
      </c>
      <c r="G88" s="8">
        <f t="shared" si="69"/>
        <v>25500</v>
      </c>
      <c r="H88" s="8">
        <f t="shared" si="69"/>
        <v>26650</v>
      </c>
      <c r="I88" s="8">
        <f t="shared" si="69"/>
        <v>28750</v>
      </c>
      <c r="J88" s="15">
        <v>0.4</v>
      </c>
      <c r="K88" s="15">
        <v>0.58</v>
      </c>
      <c r="L88" s="15">
        <v>0.65</v>
      </c>
      <c r="M88" s="15">
        <v>0.78</v>
      </c>
    </row>
    <row r="89">
      <c r="D89" s="13" t="s">
        <v>143</v>
      </c>
      <c r="E89" s="14">
        <v>13278.0</v>
      </c>
      <c r="F89" s="8">
        <f t="shared" ref="F89:I89" si="70">IF($E89&gt;0,CEILING($E89*(1+J89),50), "")
</f>
        <v>18600</v>
      </c>
      <c r="G89" s="8">
        <f t="shared" si="70"/>
        <v>21000</v>
      </c>
      <c r="H89" s="8">
        <f t="shared" si="70"/>
        <v>21950</v>
      </c>
      <c r="I89" s="8">
        <f t="shared" si="70"/>
        <v>23650</v>
      </c>
      <c r="J89" s="15">
        <v>0.4</v>
      </c>
      <c r="K89" s="15">
        <v>0.58</v>
      </c>
      <c r="L89" s="15">
        <v>0.65</v>
      </c>
      <c r="M89" s="15">
        <v>0.78</v>
      </c>
    </row>
    <row r="90">
      <c r="E90" s="18"/>
      <c r="F90" s="8" t="str">
        <f t="shared" ref="F90:I90" si="71">IF($E90&gt;0,CEILING($E90*(1+J90),50), "")
</f>
        <v/>
      </c>
      <c r="G90" s="8" t="str">
        <f t="shared" si="71"/>
        <v/>
      </c>
      <c r="H90" s="8" t="str">
        <f t="shared" si="71"/>
        <v/>
      </c>
      <c r="I90" s="8" t="str">
        <f t="shared" si="71"/>
        <v/>
      </c>
    </row>
    <row r="91">
      <c r="E91" s="18"/>
      <c r="F91" s="8" t="str">
        <f t="shared" ref="F91:I91" si="72">IF($E91&gt;0,CEILING($E91*(1+J91),50), "")
</f>
        <v/>
      </c>
      <c r="G91" s="8" t="str">
        <f t="shared" si="72"/>
        <v/>
      </c>
      <c r="H91" s="8" t="str">
        <f t="shared" si="72"/>
        <v/>
      </c>
      <c r="I91" s="8" t="str">
        <f t="shared" si="72"/>
        <v/>
      </c>
    </row>
    <row r="92">
      <c r="E92" s="18"/>
      <c r="F92" s="8" t="str">
        <f t="shared" ref="F92:I92" si="73">IF($E92&gt;0,CEILING($E92*(1+J92),50), "")
</f>
        <v/>
      </c>
      <c r="G92" s="8" t="str">
        <f t="shared" si="73"/>
        <v/>
      </c>
      <c r="H92" s="8" t="str">
        <f t="shared" si="73"/>
        <v/>
      </c>
      <c r="I92" s="8" t="str">
        <f t="shared" si="73"/>
        <v/>
      </c>
    </row>
    <row r="93">
      <c r="E93" s="18"/>
      <c r="F93" s="8" t="str">
        <f t="shared" ref="F93:I93" si="74">IF($E93&gt;0,CEILING($E93*(1+J93),50), "")
</f>
        <v/>
      </c>
      <c r="G93" s="8" t="str">
        <f t="shared" si="74"/>
        <v/>
      </c>
      <c r="H93" s="8" t="str">
        <f t="shared" si="74"/>
        <v/>
      </c>
      <c r="I93" s="8" t="str">
        <f t="shared" si="74"/>
        <v/>
      </c>
    </row>
    <row r="94">
      <c r="E94" s="18"/>
      <c r="F94" s="8" t="str">
        <f t="shared" ref="F94:I94" si="75">IF($E94&gt;0,CEILING($E94*(1+J94),50), "")
</f>
        <v/>
      </c>
      <c r="G94" s="8" t="str">
        <f t="shared" si="75"/>
        <v/>
      </c>
      <c r="H94" s="8" t="str">
        <f t="shared" si="75"/>
        <v/>
      </c>
      <c r="I94" s="8" t="str">
        <f t="shared" si="75"/>
        <v/>
      </c>
    </row>
    <row r="95">
      <c r="E95" s="18"/>
      <c r="F95" s="8" t="str">
        <f t="shared" ref="F95:I95" si="76">IF($E95&gt;0,CEILING($E95*(1+J95),50), "")
</f>
        <v/>
      </c>
      <c r="G95" s="8" t="str">
        <f t="shared" si="76"/>
        <v/>
      </c>
      <c r="H95" s="8" t="str">
        <f t="shared" si="76"/>
        <v/>
      </c>
      <c r="I95" s="8" t="str">
        <f t="shared" si="76"/>
        <v/>
      </c>
    </row>
    <row r="96">
      <c r="E96" s="18"/>
      <c r="F96" s="8" t="str">
        <f t="shared" ref="F96:I96" si="77">IF($E96&gt;0,CEILING($E96*(1+J96),50), "")
</f>
        <v/>
      </c>
      <c r="G96" s="8" t="str">
        <f t="shared" si="77"/>
        <v/>
      </c>
      <c r="H96" s="8" t="str">
        <f t="shared" si="77"/>
        <v/>
      </c>
      <c r="I96" s="8" t="str">
        <f t="shared" si="77"/>
        <v/>
      </c>
    </row>
    <row r="97">
      <c r="E97" s="18"/>
      <c r="F97" s="8" t="str">
        <f t="shared" ref="F97:I97" si="78">IF($E97&gt;0,CEILING($E97*(1+J97),50), "")
</f>
        <v/>
      </c>
      <c r="G97" s="8" t="str">
        <f t="shared" si="78"/>
        <v/>
      </c>
      <c r="H97" s="8" t="str">
        <f t="shared" si="78"/>
        <v/>
      </c>
      <c r="I97" s="8" t="str">
        <f t="shared" si="78"/>
        <v/>
      </c>
    </row>
    <row r="98">
      <c r="E98" s="18"/>
      <c r="F98" s="8" t="str">
        <f t="shared" ref="F98:I98" si="79">IF($E98&gt;0,CEILING($E98*(1+J98),50), "")
</f>
        <v/>
      </c>
      <c r="G98" s="8" t="str">
        <f t="shared" si="79"/>
        <v/>
      </c>
      <c r="H98" s="8" t="str">
        <f t="shared" si="79"/>
        <v/>
      </c>
      <c r="I98" s="8" t="str">
        <f t="shared" si="79"/>
        <v/>
      </c>
    </row>
    <row r="99">
      <c r="E99" s="18"/>
      <c r="F99" s="8" t="str">
        <f t="shared" ref="F99:I99" si="80">IF($E99&gt;0,CEILING($E99*(1+J99),50), "")
</f>
        <v/>
      </c>
      <c r="G99" s="8" t="str">
        <f t="shared" si="80"/>
        <v/>
      </c>
      <c r="H99" s="8" t="str">
        <f t="shared" si="80"/>
        <v/>
      </c>
      <c r="I99" s="8" t="str">
        <f t="shared" si="80"/>
        <v/>
      </c>
    </row>
    <row r="100">
      <c r="E100" s="18"/>
      <c r="F100" s="8" t="str">
        <f t="shared" ref="F100:I100" si="81">IF($E100&gt;0,CEILING($E100*(1+J100),50), "")
</f>
        <v/>
      </c>
      <c r="G100" s="8" t="str">
        <f t="shared" si="81"/>
        <v/>
      </c>
      <c r="H100" s="8" t="str">
        <f t="shared" si="81"/>
        <v/>
      </c>
      <c r="I100" s="8" t="str">
        <f t="shared" si="81"/>
        <v/>
      </c>
    </row>
    <row r="101">
      <c r="E101" s="18"/>
      <c r="F101" s="8" t="str">
        <f t="shared" ref="F101:I101" si="82">IF($E101&gt;0,CEILING($E101*(1+J101),50), "")
</f>
        <v/>
      </c>
      <c r="G101" s="8" t="str">
        <f t="shared" si="82"/>
        <v/>
      </c>
      <c r="H101" s="8" t="str">
        <f t="shared" si="82"/>
        <v/>
      </c>
      <c r="I101" s="8" t="str">
        <f t="shared" si="82"/>
        <v/>
      </c>
    </row>
    <row r="102">
      <c r="E102" s="18"/>
      <c r="F102" s="8" t="str">
        <f t="shared" ref="F102:I102" si="83">IF($E102&gt;0,CEILING($E102*(1+J102),50), "")
</f>
        <v/>
      </c>
      <c r="G102" s="8" t="str">
        <f t="shared" si="83"/>
        <v/>
      </c>
      <c r="H102" s="8" t="str">
        <f t="shared" si="83"/>
        <v/>
      </c>
      <c r="I102" s="8" t="str">
        <f t="shared" si="83"/>
        <v/>
      </c>
    </row>
    <row r="103">
      <c r="E103" s="18"/>
      <c r="F103" s="8" t="str">
        <f t="shared" ref="F103:I103" si="84">IF($E103&gt;0,CEILING($E103*(1+J103),50), "")
</f>
        <v/>
      </c>
      <c r="G103" s="8" t="str">
        <f t="shared" si="84"/>
        <v/>
      </c>
      <c r="H103" s="8" t="str">
        <f t="shared" si="84"/>
        <v/>
      </c>
      <c r="I103" s="8" t="str">
        <f t="shared" si="84"/>
        <v/>
      </c>
    </row>
    <row r="104">
      <c r="E104" s="18"/>
      <c r="F104" s="8" t="str">
        <f t="shared" ref="F104:I104" si="85">IF($E104&gt;0,CEILING($E104*(1+J104),50), "")
</f>
        <v/>
      </c>
      <c r="G104" s="8" t="str">
        <f t="shared" si="85"/>
        <v/>
      </c>
      <c r="H104" s="8" t="str">
        <f t="shared" si="85"/>
        <v/>
      </c>
      <c r="I104" s="8" t="str">
        <f t="shared" si="85"/>
        <v/>
      </c>
    </row>
    <row r="105">
      <c r="E105" s="18"/>
      <c r="F105" s="8" t="str">
        <f t="shared" ref="F105:I105" si="86">IF($E105&gt;0,CEILING($E105*(1+J105),50), "")
</f>
        <v/>
      </c>
      <c r="G105" s="8" t="str">
        <f t="shared" si="86"/>
        <v/>
      </c>
      <c r="H105" s="8" t="str">
        <f t="shared" si="86"/>
        <v/>
      </c>
      <c r="I105" s="8" t="str">
        <f t="shared" si="86"/>
        <v/>
      </c>
    </row>
    <row r="106">
      <c r="E106" s="18"/>
      <c r="F106" s="8" t="str">
        <f t="shared" ref="F106:I106" si="87">IF($E106&gt;0,CEILING($E106*(1+J106),50), "")
</f>
        <v/>
      </c>
      <c r="G106" s="8" t="str">
        <f t="shared" si="87"/>
        <v/>
      </c>
      <c r="H106" s="8" t="str">
        <f t="shared" si="87"/>
        <v/>
      </c>
      <c r="I106" s="8" t="str">
        <f t="shared" si="87"/>
        <v/>
      </c>
    </row>
    <row r="107">
      <c r="E107" s="18"/>
      <c r="F107" s="8" t="str">
        <f t="shared" ref="F107:I107" si="88">IF($E107&gt;0,CEILING($E107*(1+J107),50), "")
</f>
        <v/>
      </c>
      <c r="G107" s="8" t="str">
        <f t="shared" si="88"/>
        <v/>
      </c>
      <c r="H107" s="8" t="str">
        <f t="shared" si="88"/>
        <v/>
      </c>
      <c r="I107" s="8" t="str">
        <f t="shared" si="88"/>
        <v/>
      </c>
    </row>
    <row r="108">
      <c r="E108" s="18"/>
      <c r="F108" s="8" t="str">
        <f t="shared" ref="F108:I108" si="89">IF($E108&gt;0,CEILING($E108*(1+J108),50), "")
</f>
        <v/>
      </c>
      <c r="G108" s="8" t="str">
        <f t="shared" si="89"/>
        <v/>
      </c>
      <c r="H108" s="8" t="str">
        <f t="shared" si="89"/>
        <v/>
      </c>
      <c r="I108" s="8" t="str">
        <f t="shared" si="89"/>
        <v/>
      </c>
    </row>
    <row r="109">
      <c r="E109" s="18"/>
      <c r="F109" s="8" t="str">
        <f t="shared" ref="F109:I109" si="90">IF($E109&gt;0,CEILING($E109*(1+J109),50), "")
</f>
        <v/>
      </c>
      <c r="G109" s="8" t="str">
        <f t="shared" si="90"/>
        <v/>
      </c>
      <c r="H109" s="8" t="str">
        <f t="shared" si="90"/>
        <v/>
      </c>
      <c r="I109" s="8" t="str">
        <f t="shared" si="90"/>
        <v/>
      </c>
    </row>
    <row r="110">
      <c r="E110" s="18"/>
      <c r="F110" s="8" t="str">
        <f t="shared" ref="F110:I110" si="91">IF($E110&gt;0,CEILING($E110*(1+J110),50), "")
</f>
        <v/>
      </c>
      <c r="G110" s="8" t="str">
        <f t="shared" si="91"/>
        <v/>
      </c>
      <c r="H110" s="8" t="str">
        <f t="shared" si="91"/>
        <v/>
      </c>
      <c r="I110" s="8" t="str">
        <f t="shared" si="91"/>
        <v/>
      </c>
    </row>
    <row r="111">
      <c r="E111" s="18"/>
      <c r="F111" s="8" t="str">
        <f t="shared" ref="F111:I111" si="92">IF($E111&gt;0,CEILING($E111*(1+J111),50), "")
</f>
        <v/>
      </c>
      <c r="G111" s="8" t="str">
        <f t="shared" si="92"/>
        <v/>
      </c>
      <c r="H111" s="8" t="str">
        <f t="shared" si="92"/>
        <v/>
      </c>
      <c r="I111" s="8" t="str">
        <f t="shared" si="92"/>
        <v/>
      </c>
    </row>
    <row r="112">
      <c r="E112" s="18"/>
      <c r="F112" s="8" t="str">
        <f t="shared" ref="F112:I112" si="93">IF($E112&gt;0,CEILING($E112*(1+J112),50), "")
</f>
        <v/>
      </c>
      <c r="G112" s="8" t="str">
        <f t="shared" si="93"/>
        <v/>
      </c>
      <c r="H112" s="8" t="str">
        <f t="shared" si="93"/>
        <v/>
      </c>
      <c r="I112" s="8" t="str">
        <f t="shared" si="93"/>
        <v/>
      </c>
    </row>
    <row r="113">
      <c r="E113" s="18"/>
      <c r="F113" s="8" t="str">
        <f t="shared" ref="F113:I113" si="94">IF($E113&gt;0,CEILING($E113*(1+J113),50), "")
</f>
        <v/>
      </c>
      <c r="G113" s="8" t="str">
        <f t="shared" si="94"/>
        <v/>
      </c>
      <c r="H113" s="8" t="str">
        <f t="shared" si="94"/>
        <v/>
      </c>
      <c r="I113" s="8" t="str">
        <f t="shared" si="94"/>
        <v/>
      </c>
    </row>
    <row r="114">
      <c r="E114" s="18"/>
      <c r="F114" s="8" t="str">
        <f t="shared" ref="F114:I114" si="95">IF($E114&gt;0,CEILING($E114*(1+J114),50), "")
</f>
        <v/>
      </c>
      <c r="G114" s="8" t="str">
        <f t="shared" si="95"/>
        <v/>
      </c>
      <c r="H114" s="8" t="str">
        <f t="shared" si="95"/>
        <v/>
      </c>
      <c r="I114" s="8" t="str">
        <f t="shared" si="95"/>
        <v/>
      </c>
    </row>
    <row r="115">
      <c r="E115" s="18"/>
      <c r="F115" s="8" t="str">
        <f t="shared" ref="F115:I115" si="96">IF($E115&gt;0,CEILING($E115*(1+J115),50), "")
</f>
        <v/>
      </c>
      <c r="G115" s="8" t="str">
        <f t="shared" si="96"/>
        <v/>
      </c>
      <c r="H115" s="8" t="str">
        <f t="shared" si="96"/>
        <v/>
      </c>
      <c r="I115" s="8" t="str">
        <f t="shared" si="96"/>
        <v/>
      </c>
    </row>
    <row r="116">
      <c r="E116" s="18"/>
      <c r="F116" s="8" t="str">
        <f t="shared" ref="F116:I116" si="97">IF($E116&gt;0,CEILING($E116*(1+J116),50), "")
</f>
        <v/>
      </c>
      <c r="G116" s="8" t="str">
        <f t="shared" si="97"/>
        <v/>
      </c>
      <c r="H116" s="8" t="str">
        <f t="shared" si="97"/>
        <v/>
      </c>
      <c r="I116" s="8" t="str">
        <f t="shared" si="97"/>
        <v/>
      </c>
    </row>
    <row r="117">
      <c r="E117" s="18"/>
      <c r="F117" s="8" t="str">
        <f t="shared" ref="F117:I117" si="98">IF($E117&gt;0,CEILING($E117*(1+J117),50), "")
</f>
        <v/>
      </c>
      <c r="G117" s="8" t="str">
        <f t="shared" si="98"/>
        <v/>
      </c>
      <c r="H117" s="8" t="str">
        <f t="shared" si="98"/>
        <v/>
      </c>
      <c r="I117" s="8" t="str">
        <f t="shared" si="98"/>
        <v/>
      </c>
    </row>
    <row r="118">
      <c r="E118" s="18"/>
      <c r="F118" s="8" t="str">
        <f t="shared" ref="F118:I118" si="99">IF($E118&gt;0,CEILING($E118*(1+J118),50), "")
</f>
        <v/>
      </c>
      <c r="G118" s="8" t="str">
        <f t="shared" si="99"/>
        <v/>
      </c>
      <c r="H118" s="8" t="str">
        <f t="shared" si="99"/>
        <v/>
      </c>
      <c r="I118" s="8" t="str">
        <f t="shared" si="99"/>
        <v/>
      </c>
    </row>
    <row r="119">
      <c r="E119" s="18"/>
      <c r="F119" s="8" t="str">
        <f t="shared" ref="F119:I119" si="100">IF($E119&gt;0,CEILING($E119*(1+J119),50), "")
</f>
        <v/>
      </c>
      <c r="G119" s="8" t="str">
        <f t="shared" si="100"/>
        <v/>
      </c>
      <c r="H119" s="8" t="str">
        <f t="shared" si="100"/>
        <v/>
      </c>
      <c r="I119" s="8" t="str">
        <f t="shared" si="100"/>
        <v/>
      </c>
    </row>
    <row r="120">
      <c r="E120" s="18"/>
      <c r="F120" s="8" t="str">
        <f t="shared" ref="F120:I120" si="101">IF($E120&gt;0,CEILING($E120*(1+J120),50), "")
</f>
        <v/>
      </c>
      <c r="G120" s="8" t="str">
        <f t="shared" si="101"/>
        <v/>
      </c>
      <c r="H120" s="8" t="str">
        <f t="shared" si="101"/>
        <v/>
      </c>
      <c r="I120" s="8" t="str">
        <f t="shared" si="101"/>
        <v/>
      </c>
    </row>
    <row r="121">
      <c r="E121" s="18"/>
      <c r="F121" s="8" t="str">
        <f t="shared" ref="F121:I121" si="102">IF($E121&gt;0,CEILING($E121*(1+J121),50), "")
</f>
        <v/>
      </c>
      <c r="G121" s="8" t="str">
        <f t="shared" si="102"/>
        <v/>
      </c>
      <c r="H121" s="8" t="str">
        <f t="shared" si="102"/>
        <v/>
      </c>
      <c r="I121" s="8" t="str">
        <f t="shared" si="102"/>
        <v/>
      </c>
    </row>
    <row r="122">
      <c r="E122" s="18"/>
      <c r="F122" s="8" t="str">
        <f t="shared" ref="F122:I122" si="103">IF($E122&gt;0,CEILING($E122*(1+J122),50), "")
</f>
        <v/>
      </c>
      <c r="G122" s="8" t="str">
        <f t="shared" si="103"/>
        <v/>
      </c>
      <c r="H122" s="8" t="str">
        <f t="shared" si="103"/>
        <v/>
      </c>
      <c r="I122" s="8" t="str">
        <f t="shared" si="103"/>
        <v/>
      </c>
    </row>
    <row r="123">
      <c r="E123" s="18"/>
      <c r="F123" s="8" t="str">
        <f t="shared" ref="F123:I123" si="104">IF($E123&gt;0,CEILING($E123*(1+J123),50), "")
</f>
        <v/>
      </c>
      <c r="G123" s="8" t="str">
        <f t="shared" si="104"/>
        <v/>
      </c>
      <c r="H123" s="8" t="str">
        <f t="shared" si="104"/>
        <v/>
      </c>
      <c r="I123" s="8" t="str">
        <f t="shared" si="104"/>
        <v/>
      </c>
    </row>
    <row r="124">
      <c r="E124" s="18"/>
      <c r="F124" s="8" t="str">
        <f t="shared" ref="F124:I124" si="105">IF($E124&gt;0,CEILING($E124*(1+J124),50), "")
</f>
        <v/>
      </c>
      <c r="G124" s="8" t="str">
        <f t="shared" si="105"/>
        <v/>
      </c>
      <c r="H124" s="8" t="str">
        <f t="shared" si="105"/>
        <v/>
      </c>
      <c r="I124" s="8" t="str">
        <f t="shared" si="105"/>
        <v/>
      </c>
    </row>
    <row r="125">
      <c r="E125" s="18"/>
      <c r="F125" s="8" t="str">
        <f t="shared" ref="F125:I125" si="106">IF($E125&gt;0,CEILING($E125*(1+J125),50), "")
</f>
        <v/>
      </c>
      <c r="G125" s="8" t="str">
        <f t="shared" si="106"/>
        <v/>
      </c>
      <c r="H125" s="8" t="str">
        <f t="shared" si="106"/>
        <v/>
      </c>
      <c r="I125" s="8" t="str">
        <f t="shared" si="106"/>
        <v/>
      </c>
    </row>
    <row r="126">
      <c r="E126" s="18"/>
      <c r="F126" s="8" t="str">
        <f t="shared" ref="F126:I126" si="107">IF($E126&gt;0,CEILING($E126*(1+J126),50), "")
</f>
        <v/>
      </c>
      <c r="G126" s="8" t="str">
        <f t="shared" si="107"/>
        <v/>
      </c>
      <c r="H126" s="8" t="str">
        <f t="shared" si="107"/>
        <v/>
      </c>
      <c r="I126" s="8" t="str">
        <f t="shared" si="107"/>
        <v/>
      </c>
    </row>
    <row r="127">
      <c r="E127" s="18"/>
      <c r="F127" s="8" t="str">
        <f t="shared" ref="F127:I127" si="108">IF($E127&gt;0,CEILING($E127*(1+J127),50), "")
</f>
        <v/>
      </c>
      <c r="G127" s="8" t="str">
        <f t="shared" si="108"/>
        <v/>
      </c>
      <c r="H127" s="8" t="str">
        <f t="shared" si="108"/>
        <v/>
      </c>
      <c r="I127" s="8" t="str">
        <f t="shared" si="108"/>
        <v/>
      </c>
    </row>
    <row r="128">
      <c r="E128" s="18"/>
      <c r="F128" s="8" t="str">
        <f t="shared" ref="F128:I128" si="109">IF($E128&gt;0,CEILING($E128*(1+J128),50), "")
</f>
        <v/>
      </c>
      <c r="G128" s="8" t="str">
        <f t="shared" si="109"/>
        <v/>
      </c>
      <c r="H128" s="8" t="str">
        <f t="shared" si="109"/>
        <v/>
      </c>
      <c r="I128" s="8" t="str">
        <f t="shared" si="109"/>
        <v/>
      </c>
    </row>
    <row r="129">
      <c r="E129" s="18"/>
      <c r="F129" s="8" t="str">
        <f t="shared" ref="F129:I129" si="110">IF($E129&gt;0,CEILING($E129*(1+J129),50), "")
</f>
        <v/>
      </c>
      <c r="G129" s="8" t="str">
        <f t="shared" si="110"/>
        <v/>
      </c>
      <c r="H129" s="8" t="str">
        <f t="shared" si="110"/>
        <v/>
      </c>
      <c r="I129" s="8" t="str">
        <f t="shared" si="110"/>
        <v/>
      </c>
    </row>
    <row r="130">
      <c r="E130" s="18"/>
      <c r="F130" s="8" t="str">
        <f t="shared" ref="F130:I130" si="111">IF($E130&gt;0,CEILING($E130*(1+J130),50), "")
</f>
        <v/>
      </c>
      <c r="G130" s="8" t="str">
        <f t="shared" si="111"/>
        <v/>
      </c>
      <c r="H130" s="8" t="str">
        <f t="shared" si="111"/>
        <v/>
      </c>
      <c r="I130" s="8" t="str">
        <f t="shared" si="111"/>
        <v/>
      </c>
    </row>
    <row r="131">
      <c r="E131" s="18"/>
      <c r="F131" s="8" t="str">
        <f t="shared" ref="F131:I131" si="112">IF($E131&gt;0,CEILING($E131*(1+J131),50), "")
</f>
        <v/>
      </c>
      <c r="G131" s="8" t="str">
        <f t="shared" si="112"/>
        <v/>
      </c>
      <c r="H131" s="8" t="str">
        <f t="shared" si="112"/>
        <v/>
      </c>
      <c r="I131" s="8" t="str">
        <f t="shared" si="112"/>
        <v/>
      </c>
    </row>
    <row r="132">
      <c r="E132" s="18"/>
      <c r="F132" s="8" t="str">
        <f t="shared" ref="F132:I132" si="113">IF($E132&gt;0,CEILING($E132*(1+J132),50), "")
</f>
        <v/>
      </c>
      <c r="G132" s="8" t="str">
        <f t="shared" si="113"/>
        <v/>
      </c>
      <c r="H132" s="8" t="str">
        <f t="shared" si="113"/>
        <v/>
      </c>
      <c r="I132" s="8" t="str">
        <f t="shared" si="113"/>
        <v/>
      </c>
    </row>
    <row r="133">
      <c r="E133" s="18"/>
      <c r="F133" s="8" t="str">
        <f t="shared" ref="F133:I133" si="114">IF($E133&gt;0,CEILING($E133*(1+J133),50), "")
</f>
        <v/>
      </c>
      <c r="G133" s="8" t="str">
        <f t="shared" si="114"/>
        <v/>
      </c>
      <c r="H133" s="8" t="str">
        <f t="shared" si="114"/>
        <v/>
      </c>
      <c r="I133" s="8" t="str">
        <f t="shared" si="114"/>
        <v/>
      </c>
    </row>
    <row r="134">
      <c r="E134" s="18"/>
      <c r="F134" s="8" t="str">
        <f t="shared" ref="F134:I134" si="115">IF($E134&gt;0,CEILING($E134*(1+J134),50), "")
</f>
        <v/>
      </c>
      <c r="G134" s="8" t="str">
        <f t="shared" si="115"/>
        <v/>
      </c>
      <c r="H134" s="8" t="str">
        <f t="shared" si="115"/>
        <v/>
      </c>
      <c r="I134" s="8" t="str">
        <f t="shared" si="115"/>
        <v/>
      </c>
    </row>
    <row r="135">
      <c r="E135" s="18"/>
      <c r="F135" s="8" t="str">
        <f t="shared" ref="F135:I135" si="116">IF($E135&gt;0,CEILING($E135*(1+J135),50), "")
</f>
        <v/>
      </c>
      <c r="G135" s="8" t="str">
        <f t="shared" si="116"/>
        <v/>
      </c>
      <c r="H135" s="8" t="str">
        <f t="shared" si="116"/>
        <v/>
      </c>
      <c r="I135" s="8" t="str">
        <f t="shared" si="116"/>
        <v/>
      </c>
    </row>
    <row r="136">
      <c r="E136" s="18"/>
      <c r="F136" s="8" t="str">
        <f t="shared" ref="F136:I136" si="117">IF($E136&gt;0,CEILING($E136*(1+J136),50), "")
</f>
        <v/>
      </c>
      <c r="G136" s="8" t="str">
        <f t="shared" si="117"/>
        <v/>
      </c>
      <c r="H136" s="8" t="str">
        <f t="shared" si="117"/>
        <v/>
      </c>
      <c r="I136" s="8" t="str">
        <f t="shared" si="117"/>
        <v/>
      </c>
    </row>
    <row r="137">
      <c r="E137" s="18"/>
      <c r="F137" s="8" t="str">
        <f t="shared" ref="F137:I137" si="118">IF($E137&gt;0,CEILING($E137*(1+J137),50), "")
</f>
        <v/>
      </c>
      <c r="G137" s="8" t="str">
        <f t="shared" si="118"/>
        <v/>
      </c>
      <c r="H137" s="8" t="str">
        <f t="shared" si="118"/>
        <v/>
      </c>
      <c r="I137" s="8" t="str">
        <f t="shared" si="118"/>
        <v/>
      </c>
    </row>
    <row r="138">
      <c r="E138" s="18"/>
      <c r="F138" s="8" t="str">
        <f t="shared" ref="F138:I138" si="119">IF($E138&gt;0,CEILING($E138*(1+J138),50), "")
</f>
        <v/>
      </c>
      <c r="G138" s="8" t="str">
        <f t="shared" si="119"/>
        <v/>
      </c>
      <c r="H138" s="8" t="str">
        <f t="shared" si="119"/>
        <v/>
      </c>
      <c r="I138" s="8" t="str">
        <f t="shared" si="119"/>
        <v/>
      </c>
    </row>
    <row r="139">
      <c r="E139" s="18"/>
      <c r="F139" s="8" t="str">
        <f t="shared" ref="F139:I139" si="120">IF($E139&gt;0,CEILING($E139*(1+J139),50), "")
</f>
        <v/>
      </c>
      <c r="G139" s="8" t="str">
        <f t="shared" si="120"/>
        <v/>
      </c>
      <c r="H139" s="8" t="str">
        <f t="shared" si="120"/>
        <v/>
      </c>
      <c r="I139" s="8" t="str">
        <f t="shared" si="120"/>
        <v/>
      </c>
    </row>
    <row r="140">
      <c r="E140" s="18"/>
      <c r="F140" s="8" t="str">
        <f t="shared" ref="F140:I140" si="121">IF($E140&gt;0,CEILING($E140*(1+J140),50), "")
</f>
        <v/>
      </c>
      <c r="G140" s="8" t="str">
        <f t="shared" si="121"/>
        <v/>
      </c>
      <c r="H140" s="8" t="str">
        <f t="shared" si="121"/>
        <v/>
      </c>
      <c r="I140" s="8" t="str">
        <f t="shared" si="121"/>
        <v/>
      </c>
    </row>
    <row r="141">
      <c r="E141" s="18"/>
      <c r="F141" s="8" t="str">
        <f t="shared" ref="F141:I141" si="122">IF($E141&gt;0,CEILING($E141*(1+J141),50), "")
</f>
        <v/>
      </c>
      <c r="G141" s="8" t="str">
        <f t="shared" si="122"/>
        <v/>
      </c>
      <c r="H141" s="8" t="str">
        <f t="shared" si="122"/>
        <v/>
      </c>
      <c r="I141" s="8" t="str">
        <f t="shared" si="122"/>
        <v/>
      </c>
    </row>
    <row r="142">
      <c r="F142" s="8" t="str">
        <f t="shared" ref="F142:I142" si="123">IF($E142&gt;0,CEILING($E142*(1+J142),50), "")
</f>
        <v/>
      </c>
      <c r="G142" s="8" t="str">
        <f t="shared" si="123"/>
        <v/>
      </c>
      <c r="H142" s="8" t="str">
        <f t="shared" si="123"/>
        <v/>
      </c>
      <c r="I142" s="8" t="str">
        <f t="shared" si="123"/>
        <v/>
      </c>
    </row>
    <row r="143">
      <c r="F143" s="8" t="str">
        <f t="shared" ref="F143:I143" si="124">IF($E143&gt;0,CEILING($E143*(1+J143),50), "")
</f>
        <v/>
      </c>
      <c r="G143" s="8" t="str">
        <f t="shared" si="124"/>
        <v/>
      </c>
      <c r="H143" s="8" t="str">
        <f t="shared" si="124"/>
        <v/>
      </c>
      <c r="I143" s="8" t="str">
        <f t="shared" si="124"/>
        <v/>
      </c>
    </row>
    <row r="144">
      <c r="F144" s="8" t="str">
        <f t="shared" ref="F144:I144" si="125">IF($E144&gt;0,CEILING($E144*(1+J144),50), "")
</f>
        <v/>
      </c>
      <c r="G144" s="8" t="str">
        <f t="shared" si="125"/>
        <v/>
      </c>
      <c r="H144" s="8" t="str">
        <f t="shared" si="125"/>
        <v/>
      </c>
      <c r="I144" s="8" t="str">
        <f t="shared" si="125"/>
        <v/>
      </c>
    </row>
    <row r="145">
      <c r="F145" s="8" t="str">
        <f t="shared" ref="F145:I145" si="126">IF($E145&gt;0,CEILING($E145*(1+J145),50), "")
</f>
        <v/>
      </c>
      <c r="G145" s="8" t="str">
        <f t="shared" si="126"/>
        <v/>
      </c>
      <c r="H145" s="8" t="str">
        <f t="shared" si="126"/>
        <v/>
      </c>
      <c r="I145" s="8" t="str">
        <f t="shared" si="126"/>
        <v/>
      </c>
    </row>
    <row r="146">
      <c r="F146" s="8" t="str">
        <f t="shared" ref="F146:I146" si="127">IF($E146&gt;0,CEILING($E146*(1+J146),50), "")
</f>
        <v/>
      </c>
      <c r="G146" s="8" t="str">
        <f t="shared" si="127"/>
        <v/>
      </c>
      <c r="H146" s="8" t="str">
        <f t="shared" si="127"/>
        <v/>
      </c>
      <c r="I146" s="8" t="str">
        <f t="shared" si="127"/>
        <v/>
      </c>
    </row>
    <row r="147">
      <c r="F147" s="8" t="str">
        <f t="shared" ref="F147:I147" si="128">IF($E147&gt;0,CEILING($E147*(1+J147),50), "")
</f>
        <v/>
      </c>
      <c r="G147" s="8" t="str">
        <f t="shared" si="128"/>
        <v/>
      </c>
      <c r="H147" s="8" t="str">
        <f t="shared" si="128"/>
        <v/>
      </c>
      <c r="I147" s="8" t="str">
        <f t="shared" si="128"/>
        <v/>
      </c>
    </row>
    <row r="148">
      <c r="F148" s="8" t="str">
        <f t="shared" ref="F148:I148" si="129">IF($E148&gt;0,CEILING($E148*(1+J148),50), "")
</f>
        <v/>
      </c>
      <c r="G148" s="8" t="str">
        <f t="shared" si="129"/>
        <v/>
      </c>
      <c r="H148" s="8" t="str">
        <f t="shared" si="129"/>
        <v/>
      </c>
      <c r="I148" s="8" t="str">
        <f t="shared" si="129"/>
        <v/>
      </c>
    </row>
    <row r="149">
      <c r="F149" s="8" t="str">
        <f t="shared" ref="F149:I149" si="130">IF($E149&gt;0,CEILING($E149*(1+J149),50), "")
</f>
        <v/>
      </c>
      <c r="G149" s="8" t="str">
        <f t="shared" si="130"/>
        <v/>
      </c>
      <c r="H149" s="8" t="str">
        <f t="shared" si="130"/>
        <v/>
      </c>
      <c r="I149" s="8" t="str">
        <f t="shared" si="130"/>
        <v/>
      </c>
    </row>
    <row r="150">
      <c r="F150" s="8" t="str">
        <f t="shared" ref="F150:I150" si="131">IF($E150&gt;0,CEILING($E150*(1+J150),50), "")
</f>
        <v/>
      </c>
      <c r="G150" s="8" t="str">
        <f t="shared" si="131"/>
        <v/>
      </c>
      <c r="H150" s="8" t="str">
        <f t="shared" si="131"/>
        <v/>
      </c>
      <c r="I150" s="8" t="str">
        <f t="shared" si="131"/>
        <v/>
      </c>
    </row>
    <row r="151">
      <c r="F151" s="8" t="str">
        <f t="shared" ref="F151:I151" si="132">IF($E151&gt;0,CEILING($E151*(1+J151),50), "")
</f>
        <v/>
      </c>
      <c r="G151" s="8" t="str">
        <f t="shared" si="132"/>
        <v/>
      </c>
      <c r="H151" s="8" t="str">
        <f t="shared" si="132"/>
        <v/>
      </c>
      <c r="I151" s="8" t="str">
        <f t="shared" si="132"/>
        <v/>
      </c>
    </row>
    <row r="152">
      <c r="F152" s="8" t="str">
        <f t="shared" ref="F152:I152" si="133">IF($E152&gt;0,CEILING($E152*(1+J152),50), "")
</f>
        <v/>
      </c>
      <c r="G152" s="8" t="str">
        <f t="shared" si="133"/>
        <v/>
      </c>
      <c r="H152" s="8" t="str">
        <f t="shared" si="133"/>
        <v/>
      </c>
      <c r="I152" s="8" t="str">
        <f t="shared" si="133"/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7.29"/>
  </cols>
  <sheetData>
    <row r="1">
      <c r="A1" s="3" t="s">
        <v>0</v>
      </c>
      <c r="B1" s="3" t="s">
        <v>151</v>
      </c>
      <c r="C1" s="23" t="s">
        <v>3</v>
      </c>
      <c r="D1" s="23" t="s">
        <v>6</v>
      </c>
      <c r="E1" s="3" t="s">
        <v>7</v>
      </c>
      <c r="F1" s="3" t="s">
        <v>8</v>
      </c>
      <c r="G1" s="24" t="s">
        <v>9</v>
      </c>
      <c r="H1" s="24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>
      <c r="A2" s="13">
        <v>1158.0</v>
      </c>
      <c r="B2" s="30" t="s">
        <v>204</v>
      </c>
      <c r="C2" s="10" t="s">
        <v>152</v>
      </c>
      <c r="D2" s="8">
        <v>23660.0</v>
      </c>
      <c r="E2" s="8">
        <f t="shared" ref="E2:H2" si="1">IF($D2&gt;0,CEILING($D2*(1+I2),50), "")
</f>
        <v>35750</v>
      </c>
      <c r="F2" s="8">
        <f t="shared" si="1"/>
        <v>40000</v>
      </c>
      <c r="G2" s="8">
        <f t="shared" si="1"/>
        <v>41450</v>
      </c>
      <c r="H2" s="8">
        <f t="shared" si="1"/>
        <v>45000</v>
      </c>
      <c r="I2" s="26">
        <v>0.51</v>
      </c>
      <c r="J2" s="26">
        <v>0.69</v>
      </c>
      <c r="K2" s="26">
        <v>0.75</v>
      </c>
      <c r="L2" s="26">
        <v>0.9</v>
      </c>
    </row>
    <row r="3">
      <c r="A3" s="13">
        <v>1159.0</v>
      </c>
      <c r="B3" s="30" t="s">
        <v>205</v>
      </c>
      <c r="C3" s="10" t="s">
        <v>152</v>
      </c>
      <c r="D3" s="8">
        <v>31010.0</v>
      </c>
      <c r="E3" s="8">
        <f t="shared" ref="E3:H3" si="2">IF($D3&gt;0,CEILING($D3*(1+I3),50), "")
</f>
        <v>46850</v>
      </c>
      <c r="F3" s="8">
        <f t="shared" si="2"/>
        <v>52450</v>
      </c>
      <c r="G3" s="8">
        <f t="shared" si="2"/>
        <v>54300</v>
      </c>
      <c r="H3" s="8">
        <f t="shared" si="2"/>
        <v>58950</v>
      </c>
      <c r="I3" s="26">
        <v>0.51</v>
      </c>
      <c r="J3" s="26">
        <v>0.69</v>
      </c>
      <c r="K3" s="26">
        <v>0.75</v>
      </c>
      <c r="L3" s="26">
        <v>0.9</v>
      </c>
    </row>
    <row r="4">
      <c r="A4" s="13">
        <v>1160.0</v>
      </c>
      <c r="B4" s="10" t="s">
        <v>153</v>
      </c>
      <c r="C4" s="10" t="s">
        <v>152</v>
      </c>
      <c r="D4" s="8">
        <v>42210.0</v>
      </c>
      <c r="E4" s="8">
        <f t="shared" ref="E4:H4" si="3">IF($D4&gt;0,CEILING($D4*(1+I4),50), "")
</f>
        <v>63750</v>
      </c>
      <c r="F4" s="8">
        <f t="shared" si="3"/>
        <v>71350</v>
      </c>
      <c r="G4" s="8">
        <f t="shared" si="3"/>
        <v>73900</v>
      </c>
      <c r="H4" s="8">
        <f t="shared" si="3"/>
        <v>80200</v>
      </c>
      <c r="I4" s="26">
        <v>0.51</v>
      </c>
      <c r="J4" s="26">
        <v>0.69</v>
      </c>
      <c r="K4" s="26">
        <v>0.75</v>
      </c>
      <c r="L4" s="26">
        <v>0.9</v>
      </c>
    </row>
    <row r="5">
      <c r="A5" s="13">
        <v>1161.0</v>
      </c>
      <c r="B5" s="10" t="s">
        <v>154</v>
      </c>
      <c r="C5" s="10" t="s">
        <v>152</v>
      </c>
      <c r="D5" s="8">
        <v>48230.0</v>
      </c>
      <c r="E5" s="8">
        <f t="shared" ref="E5:H5" si="4">IF($D5&gt;0,CEILING($D5*(1+I5),50), "")
</f>
        <v>72850</v>
      </c>
      <c r="F5" s="8">
        <f t="shared" si="4"/>
        <v>81550</v>
      </c>
      <c r="G5" s="8">
        <f t="shared" si="4"/>
        <v>84450</v>
      </c>
      <c r="H5" s="8">
        <f t="shared" si="4"/>
        <v>91650</v>
      </c>
      <c r="I5" s="26">
        <v>0.51</v>
      </c>
      <c r="J5" s="26">
        <v>0.69</v>
      </c>
      <c r="K5" s="26">
        <v>0.75</v>
      </c>
      <c r="L5" s="26">
        <v>0.9</v>
      </c>
    </row>
    <row r="6">
      <c r="A6" s="13">
        <v>1162.0</v>
      </c>
      <c r="B6" s="30" t="s">
        <v>204</v>
      </c>
      <c r="C6" s="10" t="s">
        <v>155</v>
      </c>
      <c r="D6" s="8">
        <v>23660.0</v>
      </c>
      <c r="E6" s="8">
        <f t="shared" ref="E6:H6" si="5">IF($D6&gt;0,CEILING($D6*(1+I6),50), "")
</f>
        <v>35750</v>
      </c>
      <c r="F6" s="8">
        <f t="shared" si="5"/>
        <v>40000</v>
      </c>
      <c r="G6" s="8">
        <f t="shared" si="5"/>
        <v>41450</v>
      </c>
      <c r="H6" s="8">
        <f t="shared" si="5"/>
        <v>45000</v>
      </c>
      <c r="I6" s="26">
        <v>0.51</v>
      </c>
      <c r="J6" s="26">
        <v>0.69</v>
      </c>
      <c r="K6" s="26">
        <v>0.75</v>
      </c>
      <c r="L6" s="26">
        <v>0.9</v>
      </c>
    </row>
    <row r="7">
      <c r="A7" s="13">
        <v>1163.0</v>
      </c>
      <c r="B7" s="30" t="s">
        <v>205</v>
      </c>
      <c r="C7" s="10" t="s">
        <v>155</v>
      </c>
      <c r="D7" s="8">
        <v>31010.0</v>
      </c>
      <c r="E7" s="8">
        <f t="shared" ref="E7:H7" si="6">IF($D7&gt;0,CEILING($D7*(1+I7),50), "")
</f>
        <v>46850</v>
      </c>
      <c r="F7" s="8">
        <f t="shared" si="6"/>
        <v>52450</v>
      </c>
      <c r="G7" s="8">
        <f t="shared" si="6"/>
        <v>54300</v>
      </c>
      <c r="H7" s="8">
        <f t="shared" si="6"/>
        <v>58950</v>
      </c>
      <c r="I7" s="26">
        <v>0.51</v>
      </c>
      <c r="J7" s="26">
        <v>0.69</v>
      </c>
      <c r="K7" s="26">
        <v>0.75</v>
      </c>
      <c r="L7" s="26">
        <v>0.9</v>
      </c>
    </row>
    <row r="8">
      <c r="A8" s="13">
        <v>1164.0</v>
      </c>
      <c r="B8" s="10" t="s">
        <v>153</v>
      </c>
      <c r="C8" s="10" t="s">
        <v>155</v>
      </c>
      <c r="D8" s="8">
        <v>42210.0</v>
      </c>
      <c r="E8" s="8">
        <f t="shared" ref="E8:H8" si="7">IF($D8&gt;0,CEILING($D8*(1+I8),50), "")
</f>
        <v>63750</v>
      </c>
      <c r="F8" s="8">
        <f t="shared" si="7"/>
        <v>71350</v>
      </c>
      <c r="G8" s="8">
        <f t="shared" si="7"/>
        <v>73900</v>
      </c>
      <c r="H8" s="8">
        <f t="shared" si="7"/>
        <v>80200</v>
      </c>
      <c r="I8" s="26">
        <v>0.51</v>
      </c>
      <c r="J8" s="26">
        <v>0.69</v>
      </c>
      <c r="K8" s="26">
        <v>0.75</v>
      </c>
      <c r="L8" s="26">
        <v>0.9</v>
      </c>
    </row>
    <row r="9">
      <c r="A9" s="13">
        <v>1165.0</v>
      </c>
      <c r="B9" s="10" t="s">
        <v>154</v>
      </c>
      <c r="C9" s="10" t="s">
        <v>155</v>
      </c>
      <c r="D9" s="8">
        <v>48230.0</v>
      </c>
      <c r="E9" s="8">
        <f t="shared" ref="E9:H9" si="8">IF($D9&gt;0,CEILING($D9*(1+I9),50), "")
</f>
        <v>72850</v>
      </c>
      <c r="F9" s="8">
        <f t="shared" si="8"/>
        <v>81550</v>
      </c>
      <c r="G9" s="8">
        <f t="shared" si="8"/>
        <v>84450</v>
      </c>
      <c r="H9" s="8">
        <f t="shared" si="8"/>
        <v>91650</v>
      </c>
      <c r="I9" s="26">
        <v>0.51</v>
      </c>
      <c r="J9" s="26">
        <v>0.69</v>
      </c>
      <c r="K9" s="26">
        <v>0.75</v>
      </c>
      <c r="L9" s="26">
        <v>0.9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29"/>
    <col customWidth="1" min="4" max="4" width="16.86"/>
  </cols>
  <sheetData>
    <row r="1">
      <c r="A1" s="3" t="s">
        <v>0</v>
      </c>
      <c r="B1" s="23" t="s">
        <v>3</v>
      </c>
      <c r="C1" s="23" t="s">
        <v>6</v>
      </c>
      <c r="D1" s="3" t="s">
        <v>7</v>
      </c>
      <c r="E1" s="3" t="s">
        <v>8</v>
      </c>
      <c r="F1" s="24" t="s">
        <v>9</v>
      </c>
      <c r="G1" s="2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>
      <c r="A2" s="13">
        <v>1166.0</v>
      </c>
      <c r="B2" s="27" t="s">
        <v>156</v>
      </c>
      <c r="C2" s="28">
        <v>6150.0</v>
      </c>
      <c r="D2" s="8">
        <f t="shared" ref="D2:G2" si="1">IF($C2&gt;0,CEILING($C2*(1+H2),50), "")
</f>
        <v>9300</v>
      </c>
      <c r="E2" s="8">
        <f t="shared" si="1"/>
        <v>10400</v>
      </c>
      <c r="F2" s="8">
        <f t="shared" si="1"/>
        <v>10800</v>
      </c>
      <c r="G2" s="8">
        <f t="shared" si="1"/>
        <v>11700</v>
      </c>
      <c r="H2" s="26">
        <v>0.51</v>
      </c>
      <c r="I2" s="26">
        <v>0.69</v>
      </c>
      <c r="J2" s="26">
        <v>0.75</v>
      </c>
      <c r="K2" s="26">
        <v>0.9</v>
      </c>
    </row>
    <row r="3">
      <c r="A3" s="13">
        <v>1167.0</v>
      </c>
      <c r="B3" s="27" t="s">
        <v>157</v>
      </c>
      <c r="C3" s="28">
        <v>8560.0</v>
      </c>
      <c r="D3" s="8">
        <f t="shared" ref="D3:G3" si="2">IF($C3&gt;0,CEILING($C3*(1+H3),50), "")
</f>
        <v>12950</v>
      </c>
      <c r="E3" s="8">
        <f t="shared" si="2"/>
        <v>14500</v>
      </c>
      <c r="F3" s="8">
        <f t="shared" si="2"/>
        <v>15000</v>
      </c>
      <c r="G3" s="8">
        <f t="shared" si="2"/>
        <v>16300</v>
      </c>
      <c r="H3" s="26">
        <v>0.51</v>
      </c>
      <c r="I3" s="26">
        <v>0.69</v>
      </c>
      <c r="J3" s="26">
        <v>0.75</v>
      </c>
      <c r="K3" s="26">
        <v>0.9</v>
      </c>
    </row>
    <row r="4">
      <c r="A4" s="13">
        <v>1168.0</v>
      </c>
      <c r="B4" s="27" t="s">
        <v>158</v>
      </c>
      <c r="C4" s="28">
        <v>11270.0</v>
      </c>
      <c r="D4" s="8">
        <f t="shared" ref="D4:G4" si="3">IF($C4&gt;0,CEILING($C4*(1+H4),50), "")
</f>
        <v>17050</v>
      </c>
      <c r="E4" s="8">
        <f t="shared" si="3"/>
        <v>19050</v>
      </c>
      <c r="F4" s="8">
        <f t="shared" si="3"/>
        <v>19750</v>
      </c>
      <c r="G4" s="8">
        <f t="shared" si="3"/>
        <v>21450</v>
      </c>
      <c r="H4" s="26">
        <v>0.51</v>
      </c>
      <c r="I4" s="26">
        <v>0.69</v>
      </c>
      <c r="J4" s="26">
        <v>0.75</v>
      </c>
      <c r="K4" s="26">
        <v>0.9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  <col customWidth="1" min="5" max="5" width="16.86"/>
  </cols>
  <sheetData>
    <row r="1">
      <c r="A1" s="3" t="s">
        <v>0</v>
      </c>
      <c r="B1" s="23" t="s">
        <v>1</v>
      </c>
      <c r="C1" s="23" t="s">
        <v>3</v>
      </c>
      <c r="D1" s="23" t="s">
        <v>6</v>
      </c>
      <c r="E1" s="3" t="s">
        <v>7</v>
      </c>
      <c r="F1" s="3" t="s">
        <v>8</v>
      </c>
      <c r="G1" s="24" t="s">
        <v>9</v>
      </c>
      <c r="H1" s="24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>
      <c r="A2" s="13">
        <v>1135.0</v>
      </c>
      <c r="B2" s="10" t="s">
        <v>159</v>
      </c>
      <c r="C2" s="10" t="s">
        <v>160</v>
      </c>
      <c r="D2" s="8">
        <v>4600.0</v>
      </c>
      <c r="E2" s="8">
        <f t="shared" ref="E2:H2" si="1">IF($D2&gt;0,CEILING($D2*(1+I2),50), "")
</f>
        <v>6950</v>
      </c>
      <c r="F2" s="8">
        <f t="shared" si="1"/>
        <v>7800</v>
      </c>
      <c r="G2" s="8">
        <f t="shared" si="1"/>
        <v>8050</v>
      </c>
      <c r="H2" s="8">
        <f t="shared" si="1"/>
        <v>8750</v>
      </c>
      <c r="I2" s="26">
        <v>0.51</v>
      </c>
      <c r="J2" s="26">
        <v>0.69</v>
      </c>
      <c r="K2" s="26">
        <v>0.75</v>
      </c>
      <c r="L2" s="26">
        <v>0.9</v>
      </c>
    </row>
    <row r="3">
      <c r="A3" s="13">
        <v>1136.0</v>
      </c>
      <c r="B3" s="10" t="s">
        <v>159</v>
      </c>
      <c r="C3" s="10" t="s">
        <v>161</v>
      </c>
      <c r="D3" s="8">
        <v>3300.0</v>
      </c>
      <c r="E3" s="8">
        <f t="shared" ref="E3:H3" si="2">IF($D3&gt;0,CEILING($D3*(1+I3),50), "")
</f>
        <v>5000</v>
      </c>
      <c r="F3" s="8">
        <f t="shared" si="2"/>
        <v>5600</v>
      </c>
      <c r="G3" s="8">
        <f t="shared" si="2"/>
        <v>5800</v>
      </c>
      <c r="H3" s="8">
        <f t="shared" si="2"/>
        <v>6300</v>
      </c>
      <c r="I3" s="26">
        <v>0.51</v>
      </c>
      <c r="J3" s="26">
        <v>0.69</v>
      </c>
      <c r="K3" s="26">
        <v>0.75</v>
      </c>
      <c r="L3" s="26">
        <v>0.9</v>
      </c>
    </row>
    <row r="4">
      <c r="A4" s="13">
        <v>1137.0</v>
      </c>
      <c r="B4" s="10" t="s">
        <v>159</v>
      </c>
      <c r="C4" s="10" t="s">
        <v>162</v>
      </c>
      <c r="D4" s="8">
        <v>3360.0</v>
      </c>
      <c r="E4" s="8">
        <f t="shared" ref="E4:H4" si="3">IF($D4&gt;0,CEILING($D4*(1+I4),50), "")
</f>
        <v>5100</v>
      </c>
      <c r="F4" s="8">
        <f t="shared" si="3"/>
        <v>5700</v>
      </c>
      <c r="G4" s="8">
        <f t="shared" si="3"/>
        <v>5900</v>
      </c>
      <c r="H4" s="8">
        <f t="shared" si="3"/>
        <v>6400</v>
      </c>
      <c r="I4" s="26">
        <v>0.51</v>
      </c>
      <c r="J4" s="26">
        <v>0.69</v>
      </c>
      <c r="K4" s="26">
        <v>0.75</v>
      </c>
      <c r="L4" s="26">
        <v>0.9</v>
      </c>
    </row>
    <row r="5">
      <c r="A5" s="13">
        <v>1138.0</v>
      </c>
      <c r="B5" s="10" t="s">
        <v>159</v>
      </c>
      <c r="C5" s="10" t="s">
        <v>163</v>
      </c>
      <c r="D5" s="8">
        <v>8300.0</v>
      </c>
      <c r="E5" s="8">
        <f t="shared" ref="E5:H5" si="4">IF($D5&gt;0,CEILING($D5*(1+I5),50), "")
</f>
        <v>12550</v>
      </c>
      <c r="F5" s="8">
        <f t="shared" si="4"/>
        <v>14050</v>
      </c>
      <c r="G5" s="8">
        <f t="shared" si="4"/>
        <v>14550</v>
      </c>
      <c r="H5" s="8">
        <f t="shared" si="4"/>
        <v>15800</v>
      </c>
      <c r="I5" s="26">
        <v>0.51</v>
      </c>
      <c r="J5" s="26">
        <v>0.69</v>
      </c>
      <c r="K5" s="26">
        <v>0.75</v>
      </c>
      <c r="L5" s="26">
        <v>0.9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0.43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1152.0</v>
      </c>
      <c r="C2" s="10" t="s">
        <v>164</v>
      </c>
      <c r="D2" s="10" t="s">
        <v>165</v>
      </c>
      <c r="E2" s="8">
        <v>17150.0</v>
      </c>
      <c r="F2" s="8">
        <f t="shared" ref="F2:I2" si="1">IF($E2&gt;0,CEILING($E2*(1+J2),50), "")
</f>
        <v>25900</v>
      </c>
      <c r="G2" s="8">
        <f t="shared" si="1"/>
        <v>29000</v>
      </c>
      <c r="H2" s="8">
        <f t="shared" si="1"/>
        <v>30050</v>
      </c>
      <c r="I2" s="8">
        <f t="shared" si="1"/>
        <v>32600</v>
      </c>
      <c r="J2" s="26">
        <v>0.51</v>
      </c>
      <c r="K2" s="26">
        <v>0.69</v>
      </c>
      <c r="L2" s="26">
        <v>0.75</v>
      </c>
      <c r="M2" s="26">
        <v>0.9</v>
      </c>
    </row>
    <row r="3">
      <c r="A3" s="13">
        <v>1153.0</v>
      </c>
      <c r="C3" s="10" t="s">
        <v>166</v>
      </c>
      <c r="D3" s="10" t="s">
        <v>165</v>
      </c>
      <c r="E3" s="8">
        <v>17150.0</v>
      </c>
      <c r="F3" s="8">
        <f t="shared" ref="F3:I3" si="2">IF($E3&gt;0,CEILING($E3*(1+J3),50), "")
</f>
        <v>25900</v>
      </c>
      <c r="G3" s="8">
        <f t="shared" si="2"/>
        <v>29000</v>
      </c>
      <c r="H3" s="8">
        <f t="shared" si="2"/>
        <v>30050</v>
      </c>
      <c r="I3" s="8">
        <f t="shared" si="2"/>
        <v>32600</v>
      </c>
      <c r="J3" s="26">
        <v>0.51</v>
      </c>
      <c r="K3" s="26">
        <v>0.69</v>
      </c>
      <c r="L3" s="26">
        <v>0.75</v>
      </c>
      <c r="M3" s="26">
        <v>0.9</v>
      </c>
    </row>
    <row r="4">
      <c r="A4" s="13">
        <v>1154.0</v>
      </c>
      <c r="C4" s="10" t="s">
        <v>167</v>
      </c>
      <c r="D4" s="10" t="s">
        <v>165</v>
      </c>
      <c r="E4" s="8">
        <v>17150.0</v>
      </c>
      <c r="F4" s="8">
        <f t="shared" ref="F4:I4" si="3">IF($E4&gt;0,CEILING($E4*(1+J4),50), "")
</f>
        <v>25900</v>
      </c>
      <c r="G4" s="8">
        <f t="shared" si="3"/>
        <v>29000</v>
      </c>
      <c r="H4" s="8">
        <f t="shared" si="3"/>
        <v>30050</v>
      </c>
      <c r="I4" s="8">
        <f t="shared" si="3"/>
        <v>32600</v>
      </c>
      <c r="J4" s="26">
        <v>0.51</v>
      </c>
      <c r="K4" s="26">
        <v>0.69</v>
      </c>
      <c r="L4" s="26">
        <v>0.75</v>
      </c>
      <c r="M4" s="26">
        <v>0.9</v>
      </c>
    </row>
    <row r="5">
      <c r="A5" s="13">
        <v>1155.0</v>
      </c>
      <c r="C5" s="10" t="s">
        <v>168</v>
      </c>
      <c r="D5" s="10" t="s">
        <v>165</v>
      </c>
      <c r="E5" s="8">
        <v>17150.0</v>
      </c>
      <c r="F5" s="8">
        <f t="shared" ref="F5:I5" si="4">IF($E5&gt;0,CEILING($E5*(1+J5),50), "")
</f>
        <v>25900</v>
      </c>
      <c r="G5" s="8">
        <f t="shared" si="4"/>
        <v>29000</v>
      </c>
      <c r="H5" s="8">
        <f t="shared" si="4"/>
        <v>30050</v>
      </c>
      <c r="I5" s="8">
        <f t="shared" si="4"/>
        <v>32600</v>
      </c>
      <c r="J5" s="26">
        <v>0.51</v>
      </c>
      <c r="K5" s="26">
        <v>0.69</v>
      </c>
      <c r="L5" s="26">
        <v>0.75</v>
      </c>
      <c r="M5" s="26">
        <v>0.9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1.86"/>
    <col customWidth="1" min="5" max="5" width="16.86"/>
  </cols>
  <sheetData>
    <row r="1">
      <c r="A1" s="3" t="s">
        <v>0</v>
      </c>
      <c r="B1" s="23" t="s">
        <v>1</v>
      </c>
      <c r="C1" s="23" t="s">
        <v>3</v>
      </c>
      <c r="D1" s="23" t="s">
        <v>6</v>
      </c>
      <c r="E1" s="3" t="s">
        <v>7</v>
      </c>
      <c r="F1" s="3" t="s">
        <v>8</v>
      </c>
      <c r="G1" s="24" t="s">
        <v>9</v>
      </c>
      <c r="H1" s="24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>
      <c r="A2" s="13">
        <v>1169.0</v>
      </c>
      <c r="C2" s="10" t="s">
        <v>169</v>
      </c>
      <c r="D2" s="8">
        <v>12990.0</v>
      </c>
      <c r="E2" s="8">
        <f t="shared" ref="E2:H2" si="1">IF($D2&gt;0,CEILING($D2*(1+I2),50), "")
</f>
        <v>19650</v>
      </c>
      <c r="F2" s="8">
        <f t="shared" si="1"/>
        <v>22000</v>
      </c>
      <c r="G2" s="8">
        <f t="shared" si="1"/>
        <v>22750</v>
      </c>
      <c r="H2" s="8">
        <f t="shared" si="1"/>
        <v>24700</v>
      </c>
      <c r="I2" s="26">
        <v>0.51</v>
      </c>
      <c r="J2" s="26">
        <v>0.69</v>
      </c>
      <c r="K2" s="26">
        <v>0.75</v>
      </c>
      <c r="L2" s="26">
        <v>0.9</v>
      </c>
    </row>
    <row r="3">
      <c r="A3" s="13">
        <v>1170.0</v>
      </c>
      <c r="C3" s="10" t="s">
        <v>170</v>
      </c>
      <c r="D3" s="8">
        <v>46950.0</v>
      </c>
      <c r="E3" s="8">
        <f t="shared" ref="E3:H3" si="2">IF($D3&gt;0,CEILING($D3*(1+I3),50), "")
</f>
        <v>70900</v>
      </c>
      <c r="F3" s="8">
        <f t="shared" si="2"/>
        <v>79350</v>
      </c>
      <c r="G3" s="8">
        <f t="shared" si="2"/>
        <v>82200</v>
      </c>
      <c r="H3" s="8">
        <f t="shared" si="2"/>
        <v>89250</v>
      </c>
      <c r="I3" s="26">
        <v>0.51</v>
      </c>
      <c r="J3" s="26">
        <v>0.69</v>
      </c>
      <c r="K3" s="26">
        <v>0.75</v>
      </c>
      <c r="L3" s="26">
        <v>0.9</v>
      </c>
    </row>
    <row r="4">
      <c r="A4" s="13">
        <v>1171.0</v>
      </c>
      <c r="C4" s="10" t="s">
        <v>171</v>
      </c>
      <c r="D4" s="8">
        <v>24270.0</v>
      </c>
      <c r="E4" s="8">
        <f t="shared" ref="E4:H4" si="3">IF($D4&gt;0,CEILING($D4*(1+I4),50), "")
</f>
        <v>36650</v>
      </c>
      <c r="F4" s="8">
        <f t="shared" si="3"/>
        <v>41050</v>
      </c>
      <c r="G4" s="8">
        <f t="shared" si="3"/>
        <v>42500</v>
      </c>
      <c r="H4" s="8">
        <f t="shared" si="3"/>
        <v>46150</v>
      </c>
      <c r="I4" s="26">
        <v>0.51</v>
      </c>
      <c r="J4" s="26">
        <v>0.69</v>
      </c>
      <c r="K4" s="26">
        <v>0.75</v>
      </c>
      <c r="L4" s="26">
        <v>0.9</v>
      </c>
    </row>
    <row r="5">
      <c r="A5" s="13">
        <v>1172.0</v>
      </c>
      <c r="C5" s="10" t="s">
        <v>172</v>
      </c>
      <c r="D5" s="8">
        <v>9210.0</v>
      </c>
      <c r="E5" s="8">
        <f t="shared" ref="E5:H5" si="4">IF($D5&gt;0,CEILING($D5*(1+I5),50), "")
</f>
        <v>13950</v>
      </c>
      <c r="F5" s="8">
        <f t="shared" si="4"/>
        <v>15600</v>
      </c>
      <c r="G5" s="8">
        <f t="shared" si="4"/>
        <v>16150</v>
      </c>
      <c r="H5" s="8">
        <f t="shared" si="4"/>
        <v>17500</v>
      </c>
      <c r="I5" s="26">
        <v>0.51</v>
      </c>
      <c r="J5" s="26">
        <v>0.69</v>
      </c>
      <c r="K5" s="26">
        <v>0.75</v>
      </c>
      <c r="L5" s="26">
        <v>0.9</v>
      </c>
    </row>
    <row r="6">
      <c r="A6" s="13">
        <v>1173.0</v>
      </c>
      <c r="C6" s="10" t="s">
        <v>173</v>
      </c>
      <c r="D6" s="8">
        <v>67070.0</v>
      </c>
      <c r="E6" s="8">
        <f t="shared" ref="E6:H6" si="5">IF($D6&gt;0,CEILING($D6*(1+I6),50), "")
</f>
        <v>101300</v>
      </c>
      <c r="F6" s="8">
        <f t="shared" si="5"/>
        <v>113350</v>
      </c>
      <c r="G6" s="8">
        <f t="shared" si="5"/>
        <v>117400</v>
      </c>
      <c r="H6" s="8">
        <f t="shared" si="5"/>
        <v>127450</v>
      </c>
      <c r="I6" s="26">
        <v>0.51</v>
      </c>
      <c r="J6" s="26">
        <v>0.69</v>
      </c>
      <c r="K6" s="26">
        <v>0.75</v>
      </c>
      <c r="L6" s="26">
        <v>0.9</v>
      </c>
    </row>
    <row r="7">
      <c r="A7" s="13">
        <v>1174.0</v>
      </c>
      <c r="C7" s="10" t="s">
        <v>174</v>
      </c>
      <c r="D7" s="8">
        <v>9640.0</v>
      </c>
      <c r="E7" s="8">
        <f t="shared" ref="E7:H7" si="6">IF($D7&gt;0,CEILING($D7*(1+I7),50), "")
</f>
        <v>14600</v>
      </c>
      <c r="F7" s="8">
        <f t="shared" si="6"/>
        <v>16300</v>
      </c>
      <c r="G7" s="8">
        <f t="shared" si="6"/>
        <v>16900</v>
      </c>
      <c r="H7" s="8">
        <f t="shared" si="6"/>
        <v>18350</v>
      </c>
      <c r="I7" s="26">
        <v>0.51</v>
      </c>
      <c r="J7" s="26">
        <v>0.69</v>
      </c>
      <c r="K7" s="26">
        <v>0.75</v>
      </c>
      <c r="L7" s="26">
        <v>0.9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43"/>
    <col customWidth="1" min="4" max="4" width="18.57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1156.0</v>
      </c>
      <c r="B2" s="13" t="s">
        <v>175</v>
      </c>
      <c r="C2" s="10" t="s">
        <v>154</v>
      </c>
      <c r="D2" s="10" t="s">
        <v>176</v>
      </c>
      <c r="E2" s="8">
        <v>35000.0</v>
      </c>
      <c r="F2" s="8">
        <f t="shared" ref="F2:I2" si="1">IF($E2&gt;0,CEILING($E2*(1+J2),50), "")
</f>
        <v>52850</v>
      </c>
      <c r="G2" s="8">
        <f t="shared" si="1"/>
        <v>59150</v>
      </c>
      <c r="H2" s="8">
        <f t="shared" si="1"/>
        <v>61250</v>
      </c>
      <c r="I2" s="8">
        <f t="shared" si="1"/>
        <v>66500</v>
      </c>
      <c r="J2" s="26">
        <v>0.51</v>
      </c>
      <c r="K2" s="26">
        <v>0.69</v>
      </c>
      <c r="L2" s="26">
        <v>0.75</v>
      </c>
      <c r="M2" s="26">
        <v>0.9</v>
      </c>
    </row>
    <row r="3">
      <c r="A3" s="13">
        <v>1157.0</v>
      </c>
      <c r="B3" s="13" t="s">
        <v>175</v>
      </c>
      <c r="C3" s="10" t="s">
        <v>177</v>
      </c>
      <c r="D3" s="10" t="s">
        <v>176</v>
      </c>
      <c r="E3" s="8">
        <v>30000.0</v>
      </c>
      <c r="F3" s="8">
        <f t="shared" ref="F3:I3" si="2">IF($E3&gt;0,CEILING($E3*(1+J3),50), "")
</f>
        <v>45300</v>
      </c>
      <c r="G3" s="8">
        <f t="shared" si="2"/>
        <v>50700</v>
      </c>
      <c r="H3" s="8">
        <f t="shared" si="2"/>
        <v>52500</v>
      </c>
      <c r="I3" s="8">
        <f t="shared" si="2"/>
        <v>57000</v>
      </c>
      <c r="J3" s="26">
        <v>0.51</v>
      </c>
      <c r="K3" s="26">
        <v>0.69</v>
      </c>
      <c r="L3" s="26">
        <v>0.75</v>
      </c>
      <c r="M3" s="26">
        <v>0.9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14"/>
    <col customWidth="1" min="4" max="4" width="28.57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1127.0</v>
      </c>
      <c r="B2" s="10" t="s">
        <v>34</v>
      </c>
      <c r="C2" s="10" t="s">
        <v>178</v>
      </c>
      <c r="D2" s="10" t="s">
        <v>179</v>
      </c>
      <c r="E2" s="29">
        <v>59000.0</v>
      </c>
      <c r="F2" s="8">
        <f t="shared" ref="F2:I2" si="1">IF($E2&gt;0,CEILING($E2*(1+J2),50), "")
</f>
        <v>82600</v>
      </c>
      <c r="G2" s="8">
        <f t="shared" si="1"/>
        <v>93250</v>
      </c>
      <c r="H2" s="8">
        <f t="shared" si="1"/>
        <v>97350</v>
      </c>
      <c r="I2" s="8">
        <f t="shared" si="1"/>
        <v>105050</v>
      </c>
      <c r="J2" s="26">
        <v>0.4</v>
      </c>
      <c r="K2" s="26">
        <v>0.58</v>
      </c>
      <c r="L2" s="26">
        <v>0.65</v>
      </c>
      <c r="M2" s="26">
        <v>0.78</v>
      </c>
    </row>
    <row r="3">
      <c r="A3" s="13">
        <v>1128.0</v>
      </c>
      <c r="B3" s="10" t="s">
        <v>34</v>
      </c>
      <c r="C3" s="10" t="s">
        <v>180</v>
      </c>
      <c r="D3" s="10" t="s">
        <v>181</v>
      </c>
      <c r="E3" s="29">
        <v>47700.0</v>
      </c>
      <c r="F3" s="8">
        <f t="shared" ref="F3:I3" si="2">IF($E3&gt;0,CEILING($E3*(1+J3),50), "")
</f>
        <v>66800</v>
      </c>
      <c r="G3" s="8">
        <f t="shared" si="2"/>
        <v>75400</v>
      </c>
      <c r="H3" s="8">
        <f t="shared" si="2"/>
        <v>78750</v>
      </c>
      <c r="I3" s="8">
        <f t="shared" si="2"/>
        <v>84950</v>
      </c>
      <c r="J3" s="26">
        <v>0.4</v>
      </c>
      <c r="K3" s="26">
        <v>0.58</v>
      </c>
      <c r="L3" s="26">
        <v>0.65</v>
      </c>
      <c r="M3" s="26">
        <v>0.78</v>
      </c>
    </row>
    <row r="4">
      <c r="A4" s="13">
        <v>1129.0</v>
      </c>
      <c r="B4" s="10" t="s">
        <v>34</v>
      </c>
      <c r="C4" s="10" t="s">
        <v>182</v>
      </c>
      <c r="D4" s="10" t="s">
        <v>183</v>
      </c>
      <c r="E4" s="29">
        <v>67800.0</v>
      </c>
      <c r="F4" s="8">
        <f t="shared" ref="F4:I4" si="3">IF($E4&gt;0,CEILING($E4*(1+J4),50), "")
</f>
        <v>94950</v>
      </c>
      <c r="G4" s="8">
        <f t="shared" si="3"/>
        <v>107150</v>
      </c>
      <c r="H4" s="8">
        <f t="shared" si="3"/>
        <v>111900</v>
      </c>
      <c r="I4" s="8">
        <f t="shared" si="3"/>
        <v>120700</v>
      </c>
      <c r="J4" s="26">
        <v>0.4</v>
      </c>
      <c r="K4" s="26">
        <v>0.58</v>
      </c>
      <c r="L4" s="26">
        <v>0.65</v>
      </c>
      <c r="M4" s="26">
        <v>0.78</v>
      </c>
    </row>
    <row r="5">
      <c r="A5" s="13">
        <v>1130.0</v>
      </c>
      <c r="B5" s="10" t="s">
        <v>34</v>
      </c>
      <c r="C5" s="10" t="s">
        <v>184</v>
      </c>
      <c r="D5" s="10" t="s">
        <v>185</v>
      </c>
      <c r="E5" s="29">
        <v>90700.0</v>
      </c>
      <c r="F5" s="8">
        <f t="shared" ref="F5:I5" si="4">IF($E5&gt;0,CEILING($E5*(1+J5),50), "")
</f>
        <v>127000</v>
      </c>
      <c r="G5" s="8">
        <f t="shared" si="4"/>
        <v>143350</v>
      </c>
      <c r="H5" s="8">
        <f t="shared" si="4"/>
        <v>149700</v>
      </c>
      <c r="I5" s="8">
        <f t="shared" si="4"/>
        <v>161450</v>
      </c>
      <c r="J5" s="26">
        <v>0.4</v>
      </c>
      <c r="K5" s="26">
        <v>0.58</v>
      </c>
      <c r="L5" s="26">
        <v>0.65</v>
      </c>
      <c r="M5" s="26">
        <v>0.78</v>
      </c>
    </row>
    <row r="6">
      <c r="A6" s="13">
        <v>1131.0</v>
      </c>
      <c r="B6" s="10" t="s">
        <v>34</v>
      </c>
      <c r="C6" s="10" t="s">
        <v>186</v>
      </c>
      <c r="D6" s="10" t="s">
        <v>187</v>
      </c>
      <c r="E6" s="29">
        <v>37400.0</v>
      </c>
      <c r="F6" s="8">
        <f t="shared" ref="F6:I6" si="5">IF($E6&gt;0,CEILING($E6*(1+J6),50), "")
</f>
        <v>52400</v>
      </c>
      <c r="G6" s="8">
        <f t="shared" si="5"/>
        <v>59100</v>
      </c>
      <c r="H6" s="8">
        <f t="shared" si="5"/>
        <v>61750</v>
      </c>
      <c r="I6" s="8">
        <f t="shared" si="5"/>
        <v>66600</v>
      </c>
      <c r="J6" s="26">
        <v>0.4</v>
      </c>
      <c r="K6" s="26">
        <v>0.58</v>
      </c>
      <c r="L6" s="26">
        <v>0.65</v>
      </c>
      <c r="M6" s="26">
        <v>0.78</v>
      </c>
    </row>
    <row r="7">
      <c r="A7" s="13">
        <v>1132.0</v>
      </c>
      <c r="B7" s="10" t="s">
        <v>34</v>
      </c>
      <c r="C7" s="10" t="s">
        <v>178</v>
      </c>
      <c r="D7" s="10" t="s">
        <v>188</v>
      </c>
      <c r="E7" s="29">
        <v>103000.0</v>
      </c>
      <c r="F7" s="8">
        <f t="shared" ref="F7:I7" si="6">IF($E7&gt;0,CEILING($E7*(1+J7),50), "")
</f>
        <v>144200</v>
      </c>
      <c r="G7" s="8">
        <f t="shared" si="6"/>
        <v>162750</v>
      </c>
      <c r="H7" s="8">
        <f t="shared" si="6"/>
        <v>169950</v>
      </c>
      <c r="I7" s="8">
        <f t="shared" si="6"/>
        <v>183350</v>
      </c>
      <c r="J7" s="26">
        <v>0.4</v>
      </c>
      <c r="K7" s="26">
        <v>0.58</v>
      </c>
      <c r="L7" s="26">
        <v>0.65</v>
      </c>
      <c r="M7" s="26">
        <v>0.78</v>
      </c>
    </row>
    <row r="8">
      <c r="A8" s="13">
        <v>1133.0</v>
      </c>
      <c r="B8" s="10" t="s">
        <v>34</v>
      </c>
      <c r="C8" s="10" t="s">
        <v>189</v>
      </c>
      <c r="D8" s="10" t="s">
        <v>190</v>
      </c>
      <c r="E8" s="29">
        <v>72200.0</v>
      </c>
      <c r="F8" s="8">
        <f t="shared" ref="F8:I8" si="7">IF($E8&gt;0,CEILING($E8*(1+J8),50), "")
</f>
        <v>101100</v>
      </c>
      <c r="G8" s="8">
        <f t="shared" si="7"/>
        <v>114100</v>
      </c>
      <c r="H8" s="8">
        <f t="shared" si="7"/>
        <v>119150</v>
      </c>
      <c r="I8" s="8">
        <f t="shared" si="7"/>
        <v>128550</v>
      </c>
      <c r="J8" s="26">
        <v>0.4</v>
      </c>
      <c r="K8" s="26">
        <v>0.58</v>
      </c>
      <c r="L8" s="26">
        <v>0.65</v>
      </c>
      <c r="M8" s="26">
        <v>0.78</v>
      </c>
    </row>
    <row r="9">
      <c r="A9" s="13">
        <v>1134.0</v>
      </c>
      <c r="B9" s="10" t="s">
        <v>34</v>
      </c>
      <c r="C9" s="10" t="s">
        <v>189</v>
      </c>
      <c r="D9" s="10" t="s">
        <v>191</v>
      </c>
      <c r="E9" s="29">
        <v>131600.0</v>
      </c>
      <c r="F9" s="8">
        <f t="shared" ref="F9:I9" si="8">IF($E9&gt;0,CEILING($E9*(1+J9),50), "")
</f>
        <v>184250</v>
      </c>
      <c r="G9" s="8">
        <f t="shared" si="8"/>
        <v>207950</v>
      </c>
      <c r="H9" s="8">
        <f t="shared" si="8"/>
        <v>217150</v>
      </c>
      <c r="I9" s="8">
        <f t="shared" si="8"/>
        <v>234250</v>
      </c>
      <c r="J9" s="26">
        <v>0.4</v>
      </c>
      <c r="K9" s="26">
        <v>0.58</v>
      </c>
      <c r="L9" s="26">
        <v>0.65</v>
      </c>
      <c r="M9" s="26">
        <v>0.78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3.14"/>
    <col customWidth="1" min="4" max="4" width="25.86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1147.0</v>
      </c>
      <c r="B2" s="13" t="s">
        <v>175</v>
      </c>
      <c r="C2" s="10" t="s">
        <v>192</v>
      </c>
      <c r="D2" s="10" t="s">
        <v>193</v>
      </c>
      <c r="E2" s="8">
        <v>18000.0</v>
      </c>
      <c r="F2" s="8">
        <f t="shared" ref="F2:I2" si="1">IF($E2&gt;0,CEILING($E2*(1+J2),50), "")
</f>
        <v>27200</v>
      </c>
      <c r="G2" s="8">
        <f t="shared" si="1"/>
        <v>30450</v>
      </c>
      <c r="H2" s="8">
        <f t="shared" si="1"/>
        <v>31500</v>
      </c>
      <c r="I2" s="8">
        <f t="shared" si="1"/>
        <v>34200</v>
      </c>
      <c r="J2" s="26">
        <v>0.51</v>
      </c>
      <c r="K2" s="26">
        <v>0.69</v>
      </c>
      <c r="L2" s="26">
        <v>0.75</v>
      </c>
      <c r="M2" s="26">
        <v>0.9</v>
      </c>
    </row>
    <row r="3">
      <c r="A3" s="13">
        <v>1148.0</v>
      </c>
      <c r="C3" s="10"/>
      <c r="D3" s="10" t="s">
        <v>194</v>
      </c>
      <c r="E3" s="8">
        <v>12250.0</v>
      </c>
      <c r="F3" s="8">
        <f t="shared" ref="F3:I3" si="2">IF($E3&gt;0,CEILING($E3*(1+J3),50), "")
</f>
        <v>18500</v>
      </c>
      <c r="G3" s="8">
        <f t="shared" si="2"/>
        <v>20750</v>
      </c>
      <c r="H3" s="8">
        <f t="shared" si="2"/>
        <v>21450</v>
      </c>
      <c r="I3" s="8">
        <f t="shared" si="2"/>
        <v>23300</v>
      </c>
      <c r="J3" s="26">
        <v>0.51</v>
      </c>
      <c r="K3" s="26">
        <v>0.69</v>
      </c>
      <c r="L3" s="26">
        <v>0.75</v>
      </c>
      <c r="M3" s="26">
        <v>0.9</v>
      </c>
    </row>
    <row r="4">
      <c r="A4" s="13">
        <v>1149.0</v>
      </c>
      <c r="C4" s="10"/>
      <c r="D4" s="10" t="s">
        <v>195</v>
      </c>
      <c r="E4" s="8">
        <v>4550.0</v>
      </c>
      <c r="F4" s="8">
        <f t="shared" ref="F4:I4" si="3">IF($E4&gt;0,CEILING($E4*(1+J4),50), "")
</f>
        <v>6900</v>
      </c>
      <c r="G4" s="8">
        <f t="shared" si="3"/>
        <v>7700</v>
      </c>
      <c r="H4" s="8">
        <f t="shared" si="3"/>
        <v>8000</v>
      </c>
      <c r="I4" s="8">
        <f t="shared" si="3"/>
        <v>8650</v>
      </c>
      <c r="J4" s="26">
        <v>0.51</v>
      </c>
      <c r="K4" s="26">
        <v>0.69</v>
      </c>
      <c r="L4" s="26">
        <v>0.75</v>
      </c>
      <c r="M4" s="26">
        <v>0.9</v>
      </c>
    </row>
    <row r="5">
      <c r="A5" s="13">
        <v>1150.0</v>
      </c>
      <c r="C5" s="10" t="s">
        <v>196</v>
      </c>
      <c r="D5" s="10" t="s">
        <v>197</v>
      </c>
      <c r="E5" s="8">
        <v>17920.0</v>
      </c>
      <c r="F5" s="8">
        <f t="shared" ref="F5:I5" si="4">IF($E5&gt;0,CEILING($E5*(1+J5),50), "")
</f>
        <v>27100</v>
      </c>
      <c r="G5" s="8">
        <f t="shared" si="4"/>
        <v>30300</v>
      </c>
      <c r="H5" s="8">
        <f t="shared" si="4"/>
        <v>31400</v>
      </c>
      <c r="I5" s="8">
        <f t="shared" si="4"/>
        <v>34050</v>
      </c>
      <c r="J5" s="26">
        <v>0.51</v>
      </c>
      <c r="K5" s="26">
        <v>0.69</v>
      </c>
      <c r="L5" s="26">
        <v>0.75</v>
      </c>
      <c r="M5" s="26">
        <v>0.9</v>
      </c>
    </row>
    <row r="6">
      <c r="A6" s="13">
        <v>1151.0</v>
      </c>
      <c r="C6" s="10" t="s">
        <v>196</v>
      </c>
      <c r="D6" s="10" t="s">
        <v>198</v>
      </c>
      <c r="E6" s="8">
        <v>15540.0</v>
      </c>
      <c r="F6" s="8">
        <f t="shared" ref="F6:I6" si="5">IF($E6&gt;0,CEILING($E6*(1+J6),50), "")
</f>
        <v>23500</v>
      </c>
      <c r="G6" s="8">
        <f t="shared" si="5"/>
        <v>26300</v>
      </c>
      <c r="H6" s="8">
        <f t="shared" si="5"/>
        <v>27200</v>
      </c>
      <c r="I6" s="8">
        <f t="shared" si="5"/>
        <v>29550</v>
      </c>
      <c r="J6" s="26">
        <v>0.51</v>
      </c>
      <c r="K6" s="26">
        <v>0.69</v>
      </c>
      <c r="L6" s="26">
        <v>0.75</v>
      </c>
      <c r="M6" s="26">
        <v>0.9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3" max="3" width="23.57"/>
    <col customWidth="1" min="4" max="4" width="36.57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1139.0</v>
      </c>
      <c r="B2" s="10" t="s">
        <v>175</v>
      </c>
      <c r="C2" s="10" t="s">
        <v>199</v>
      </c>
      <c r="D2" s="10" t="s">
        <v>200</v>
      </c>
      <c r="E2" s="8">
        <v>22500.0</v>
      </c>
      <c r="F2" s="8">
        <f t="shared" ref="F2:I2" si="1">IF($E2&gt;0,CEILING($E2*(1+J2),50), "")
</f>
        <v>34000</v>
      </c>
      <c r="G2" s="8">
        <f t="shared" si="1"/>
        <v>38050</v>
      </c>
      <c r="H2" s="8">
        <f t="shared" si="1"/>
        <v>39400</v>
      </c>
      <c r="I2" s="8">
        <f t="shared" si="1"/>
        <v>42750</v>
      </c>
      <c r="J2" s="26">
        <v>0.51</v>
      </c>
      <c r="K2" s="26">
        <v>0.69</v>
      </c>
      <c r="L2" s="26">
        <v>0.75</v>
      </c>
      <c r="M2" s="26">
        <v>0.9</v>
      </c>
    </row>
    <row r="3">
      <c r="A3" s="13">
        <v>1140.0</v>
      </c>
      <c r="B3" s="10" t="s">
        <v>175</v>
      </c>
      <c r="C3" s="10" t="s">
        <v>201</v>
      </c>
      <c r="D3" s="10" t="s">
        <v>200</v>
      </c>
      <c r="E3" s="8">
        <v>24500.0</v>
      </c>
      <c r="F3" s="8">
        <f t="shared" ref="F3:I3" si="2">IF($E3&gt;0,CEILING($E3*(1+J3),50), "")
</f>
        <v>37000</v>
      </c>
      <c r="G3" s="8">
        <f t="shared" si="2"/>
        <v>41450</v>
      </c>
      <c r="H3" s="8">
        <f t="shared" si="2"/>
        <v>42900</v>
      </c>
      <c r="I3" s="8">
        <f t="shared" si="2"/>
        <v>46550</v>
      </c>
      <c r="J3" s="26">
        <v>0.51</v>
      </c>
      <c r="K3" s="26">
        <v>0.69</v>
      </c>
      <c r="L3" s="26">
        <v>0.75</v>
      </c>
      <c r="M3" s="26">
        <v>0.9</v>
      </c>
    </row>
    <row r="4">
      <c r="A4" s="13">
        <v>1141.0</v>
      </c>
      <c r="B4" s="10" t="s">
        <v>175</v>
      </c>
      <c r="C4" s="10" t="s">
        <v>153</v>
      </c>
      <c r="D4" s="10" t="s">
        <v>200</v>
      </c>
      <c r="E4" s="8">
        <v>26500.0</v>
      </c>
      <c r="F4" s="8">
        <f t="shared" ref="F4:I4" si="3">IF($E4&gt;0,CEILING($E4*(1+J4),50), "")
</f>
        <v>40050</v>
      </c>
      <c r="G4" s="8">
        <f t="shared" si="3"/>
        <v>44800</v>
      </c>
      <c r="H4" s="8">
        <f t="shared" si="3"/>
        <v>46400</v>
      </c>
      <c r="I4" s="8">
        <f t="shared" si="3"/>
        <v>50350</v>
      </c>
      <c r="J4" s="26">
        <v>0.51</v>
      </c>
      <c r="K4" s="26">
        <v>0.69</v>
      </c>
      <c r="L4" s="26">
        <v>0.75</v>
      </c>
      <c r="M4" s="26">
        <v>0.9</v>
      </c>
    </row>
    <row r="5">
      <c r="A5" s="13">
        <v>1142.0</v>
      </c>
      <c r="B5" s="10" t="s">
        <v>175</v>
      </c>
      <c r="C5" s="10" t="s">
        <v>154</v>
      </c>
      <c r="D5" s="10" t="s">
        <v>200</v>
      </c>
      <c r="E5" s="8">
        <v>28500.0</v>
      </c>
      <c r="F5" s="8">
        <f t="shared" ref="F5:I5" si="4">IF($E5&gt;0,CEILING($E5*(1+J5),50), "")
</f>
        <v>43050</v>
      </c>
      <c r="G5" s="8">
        <f t="shared" si="4"/>
        <v>48200</v>
      </c>
      <c r="H5" s="8">
        <f t="shared" si="4"/>
        <v>49900</v>
      </c>
      <c r="I5" s="8">
        <f t="shared" si="4"/>
        <v>54150</v>
      </c>
      <c r="J5" s="26">
        <v>0.51</v>
      </c>
      <c r="K5" s="26">
        <v>0.69</v>
      </c>
      <c r="L5" s="26">
        <v>0.75</v>
      </c>
      <c r="M5" s="26">
        <v>0.9</v>
      </c>
    </row>
    <row r="6">
      <c r="A6" s="13">
        <v>1143.0</v>
      </c>
      <c r="B6" s="10" t="s">
        <v>175</v>
      </c>
      <c r="C6" s="10" t="s">
        <v>199</v>
      </c>
      <c r="D6" s="10" t="s">
        <v>202</v>
      </c>
      <c r="E6" s="8">
        <v>40000.0</v>
      </c>
      <c r="F6" s="8">
        <f t="shared" ref="F6:I6" si="5">IF($E6&gt;0,CEILING($E6*(1+J6),50), "")
</f>
        <v>60400</v>
      </c>
      <c r="G6" s="8">
        <f t="shared" si="5"/>
        <v>67600</v>
      </c>
      <c r="H6" s="8">
        <f t="shared" si="5"/>
        <v>70000</v>
      </c>
      <c r="I6" s="8">
        <f t="shared" si="5"/>
        <v>76000</v>
      </c>
      <c r="J6" s="26">
        <v>0.51</v>
      </c>
      <c r="K6" s="26">
        <v>0.69</v>
      </c>
      <c r="L6" s="26">
        <v>0.75</v>
      </c>
      <c r="M6" s="26">
        <v>0.9</v>
      </c>
    </row>
    <row r="7">
      <c r="A7" s="13">
        <v>1144.0</v>
      </c>
      <c r="B7" s="10" t="s">
        <v>175</v>
      </c>
      <c r="C7" s="10" t="s">
        <v>201</v>
      </c>
      <c r="D7" s="10" t="s">
        <v>202</v>
      </c>
      <c r="E7" s="8">
        <v>48000.0</v>
      </c>
      <c r="F7" s="8">
        <f t="shared" ref="F7:I7" si="6">IF($E7&gt;0,CEILING($E7*(1+J7),50), "")
</f>
        <v>72500</v>
      </c>
      <c r="G7" s="8">
        <f t="shared" si="6"/>
        <v>81150</v>
      </c>
      <c r="H7" s="8">
        <f t="shared" si="6"/>
        <v>84000</v>
      </c>
      <c r="I7" s="8">
        <f t="shared" si="6"/>
        <v>91200</v>
      </c>
      <c r="J7" s="26">
        <v>0.51</v>
      </c>
      <c r="K7" s="26">
        <v>0.69</v>
      </c>
      <c r="L7" s="26">
        <v>0.75</v>
      </c>
      <c r="M7" s="26">
        <v>0.9</v>
      </c>
    </row>
    <row r="8">
      <c r="A8" s="13">
        <v>1145.0</v>
      </c>
      <c r="B8" s="10" t="s">
        <v>175</v>
      </c>
      <c r="C8" s="10" t="s">
        <v>153</v>
      </c>
      <c r="D8" s="10" t="s">
        <v>202</v>
      </c>
      <c r="E8" s="8">
        <v>54000.0</v>
      </c>
      <c r="F8" s="8">
        <f t="shared" ref="F8:I8" si="7">IF($E8&gt;0,CEILING($E8*(1+J8),50), "")
</f>
        <v>81550</v>
      </c>
      <c r="G8" s="8">
        <f t="shared" si="7"/>
        <v>91300</v>
      </c>
      <c r="H8" s="8">
        <f t="shared" si="7"/>
        <v>94500</v>
      </c>
      <c r="I8" s="8">
        <f t="shared" si="7"/>
        <v>102600</v>
      </c>
      <c r="J8" s="26">
        <v>0.51</v>
      </c>
      <c r="K8" s="26">
        <v>0.69</v>
      </c>
      <c r="L8" s="26">
        <v>0.75</v>
      </c>
      <c r="M8" s="26">
        <v>0.9</v>
      </c>
    </row>
    <row r="9">
      <c r="A9" s="13">
        <v>1146.0</v>
      </c>
      <c r="B9" s="10" t="s">
        <v>175</v>
      </c>
      <c r="C9" s="10" t="s">
        <v>154</v>
      </c>
      <c r="D9" s="10" t="s">
        <v>202</v>
      </c>
      <c r="E9" s="8">
        <v>58000.0</v>
      </c>
      <c r="F9" s="8">
        <f t="shared" ref="F9:I9" si="8">IF($E9&gt;0,CEILING($E9*(1+J9),50), "")
</f>
        <v>87600</v>
      </c>
      <c r="G9" s="8">
        <f t="shared" si="8"/>
        <v>98050</v>
      </c>
      <c r="H9" s="8">
        <f t="shared" si="8"/>
        <v>101500</v>
      </c>
      <c r="I9" s="8">
        <f t="shared" si="8"/>
        <v>110200</v>
      </c>
      <c r="J9" s="26">
        <v>0.51</v>
      </c>
      <c r="K9" s="26">
        <v>0.69</v>
      </c>
      <c r="L9" s="26">
        <v>0.75</v>
      </c>
      <c r="M9" s="26">
        <v>0.9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28.57"/>
    <col customWidth="1" min="5" max="5" width="12.29"/>
    <col customWidth="1" min="6" max="6" width="26.43"/>
    <col customWidth="1" min="7" max="7" width="10.0"/>
    <col customWidth="1" min="8" max="8" width="16.86"/>
    <col customWidth="1" min="9" max="9" width="20.0"/>
    <col customWidth="1" min="10" max="11" width="10.71"/>
    <col customWidth="1" min="12" max="12" width="15.14"/>
    <col customWidth="1" min="13" max="13" width="13.57"/>
    <col customWidth="1" min="14" max="15" width="14.71"/>
    <col customWidth="1" min="16" max="20" width="10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5">
        <v>1000.0</v>
      </c>
      <c r="B2" s="19" t="str">
        <f>IF(NOT($A2=""),VLOOKUP($A2,GENERAL!$A$2:B$216,2,FALSE),"")</f>
        <v>GANI</v>
      </c>
      <c r="C2" s="19" t="str">
        <f>IF(NOT($A2=""),VLOOKUP($A2,GENERAL!$A$2:C$216,3,FALSE),"")</f>
        <v>190x80x13</v>
      </c>
      <c r="D2" s="19" t="str">
        <f>IF(NOT($A2=""),VLOOKUP($A2,GENERAL!$A$2:D$216,4,FALSE),"")</f>
        <v>ESTÁNDAR</v>
      </c>
      <c r="E2" s="19" t="str">
        <f>IF(NOT($A2=""),VLOOKUP($A2,GENERAL!$A$2:E$216,5,FALSE),"")</f>
        <v>ESPUMA</v>
      </c>
      <c r="F2" s="19" t="str">
        <f>IF(NOT($A2=""),VLOOKUP($A2,GENERAL!$A$2:F$216,6,FALSE),"")</f>
        <v>40 KG</v>
      </c>
      <c r="G2" s="18">
        <f>IF(NOT($A2=""),VLOOKUP($A2,GENERAL!$A$2:G$216,7,FALSE),"")</f>
        <v>45950</v>
      </c>
      <c r="H2" s="18">
        <f t="shared" ref="H2:K2" si="1">IF(NOT($A2=""),CEILING($G2*(1+L2),50),"")</f>
        <v>64350</v>
      </c>
      <c r="I2" s="18">
        <f t="shared" si="1"/>
        <v>72650</v>
      </c>
      <c r="J2" s="18">
        <f t="shared" si="1"/>
        <v>75850</v>
      </c>
      <c r="K2" s="18">
        <f t="shared" si="1"/>
        <v>81800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>
      <c r="A3" s="5">
        <v>1001.0</v>
      </c>
      <c r="B3" s="19" t="str">
        <f>IF(NOT($A3=""),VLOOKUP($A3,GENERAL!$A$3:B$216,2,FALSE),"")</f>
        <v>GANI</v>
      </c>
      <c r="C3" s="19" t="str">
        <f>IF(NOT($A3=""),VLOOKUP($A3,GENERAL!$A$3:C$216,3,FALSE),"")</f>
        <v>190x80x18</v>
      </c>
      <c r="D3" s="19" t="str">
        <f>IF(NOT($A3=""),VLOOKUP($A3,GENERAL!$A$3:D$216,4,FALSE),"")</f>
        <v>GRAN SUEÑO FELIZ 2.0</v>
      </c>
      <c r="E3" s="19" t="str">
        <f>IF(NOT($A3=""),VLOOKUP($A3,GENERAL!$A$3:E$216,5,FALSE),"")</f>
        <v>ESPUMA</v>
      </c>
      <c r="F3" s="19" t="str">
        <f>IF(NOT($A3=""),VLOOKUP($A3,GENERAL!$A$3:F$216,6,FALSE),"")</f>
        <v>60 KG</v>
      </c>
      <c r="G3" s="18">
        <f>IF(NOT($A3=""),VLOOKUP($A3,GENERAL!$A$3:G$216,7,FALSE),"")</f>
        <v>75100</v>
      </c>
      <c r="H3" s="18">
        <f t="shared" ref="H3:K3" si="2">IF(NOT($A3=""),CEILING($G3*(1+L3),50),"")</f>
        <v>105150</v>
      </c>
      <c r="I3" s="18">
        <f t="shared" si="2"/>
        <v>118700</v>
      </c>
      <c r="J3" s="18">
        <f t="shared" si="2"/>
        <v>123950</v>
      </c>
      <c r="K3" s="18">
        <f t="shared" si="2"/>
        <v>133700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>
      <c r="A4" s="5">
        <v>1002.0</v>
      </c>
      <c r="B4" s="19" t="str">
        <f>IF(NOT($A4=""),VLOOKUP($A4,GENERAL!$A$3:B$216,2,FALSE),"")</f>
        <v>GANI</v>
      </c>
      <c r="C4" s="19" t="str">
        <f>IF(NOT($A4=""),VLOOKUP($A4,GENERAL!$A$3:C$216,3,FALSE),"")</f>
        <v>190x80x20</v>
      </c>
      <c r="D4" s="19" t="str">
        <f>IF(NOT($A4=""),VLOOKUP($A4,GENERAL!$A$3:D$216,4,FALSE),"")</f>
        <v>GRAN SUEÑO FELIZ 2.0</v>
      </c>
      <c r="E4" s="19" t="str">
        <f>IF(NOT($A4=""),VLOOKUP($A4,GENERAL!$A$3:E$216,5,FALSE),"")</f>
        <v>ESPUMA</v>
      </c>
      <c r="F4" s="19" t="str">
        <f>IF(NOT($A4=""),VLOOKUP($A4,GENERAL!$A$3:F$216,6,FALSE),"")</f>
        <v>60 KG</v>
      </c>
      <c r="G4" s="18">
        <f>IF(NOT($A4=""),VLOOKUP($A4,GENERAL!$A$3:G$216,7,FALSE),"")</f>
        <v>80200</v>
      </c>
      <c r="H4" s="18">
        <f t="shared" ref="H4:K4" si="3">IF(NOT($A4=""),CEILING($G4*(1+L4),50),"")</f>
        <v>112300</v>
      </c>
      <c r="I4" s="18">
        <f t="shared" si="3"/>
        <v>126750</v>
      </c>
      <c r="J4" s="18">
        <f t="shared" si="3"/>
        <v>132350</v>
      </c>
      <c r="K4" s="18">
        <f t="shared" si="3"/>
        <v>142800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>
      <c r="A5" s="5">
        <v>1003.0</v>
      </c>
      <c r="B5" s="19" t="str">
        <f>IF(NOT($A5=""),VLOOKUP($A5,GENERAL!$A$3:B$216,2,FALSE),"")</f>
        <v>GANI</v>
      </c>
      <c r="C5" s="19" t="str">
        <f>IF(NOT($A5=""),VLOOKUP($A5,GENERAL!$A$3:C$216,3,FALSE),"")</f>
        <v>190x80x24</v>
      </c>
      <c r="D5" s="19" t="str">
        <f>IF(NOT($A5=""),VLOOKUP($A5,GENERAL!$A$3:D$216,4,FALSE),"")</f>
        <v>GRAN SUEÑO FELIZ 2.0</v>
      </c>
      <c r="E5" s="19" t="str">
        <f>IF(NOT($A5=""),VLOOKUP($A5,GENERAL!$A$3:E$216,5,FALSE),"")</f>
        <v>ESPUMA</v>
      </c>
      <c r="F5" s="19" t="str">
        <f>IF(NOT($A5=""),VLOOKUP($A5,GENERAL!$A$3:F$216,6,FALSE),"")</f>
        <v>80-85 KG </v>
      </c>
      <c r="G5" s="18">
        <f>IF(NOT($A5=""),VLOOKUP($A5,GENERAL!$A$3:G$216,7,FALSE),"")</f>
        <v>96700</v>
      </c>
      <c r="H5" s="18">
        <f t="shared" ref="H5:K5" si="4">IF(NOT($A5=""),CEILING($G5*(1+L5),50),"")</f>
        <v>135400</v>
      </c>
      <c r="I5" s="18">
        <f t="shared" si="4"/>
        <v>152800</v>
      </c>
      <c r="J5" s="18">
        <f t="shared" si="4"/>
        <v>159600</v>
      </c>
      <c r="K5" s="18">
        <f t="shared" si="4"/>
        <v>172150</v>
      </c>
      <c r="L5" s="15">
        <f>IF(NOT($A5=""),VLOOKUP($A5,GENERAL!$A$2:O$216,12,FALSE),"")</f>
        <v>0.4</v>
      </c>
      <c r="M5" s="15">
        <f>IF(NOT($A5=""),VLOOKUP($A5,GENERAL!$A$2:P$216,13,FALSE),"")</f>
        <v>0.58</v>
      </c>
      <c r="N5" s="15">
        <f>IF(NOT($A5=""),VLOOKUP($A5,GENERAL!$A$2:Q$216,14,FALSE),"")</f>
        <v>0.65</v>
      </c>
      <c r="O5" s="15">
        <f>IF(NOT($A5=""),VLOOKUP($A5,GENERAL!$A$2:R$216,15,FALSE),"")</f>
        <v>0.78</v>
      </c>
    </row>
    <row r="6">
      <c r="A6" s="5">
        <v>1004.0</v>
      </c>
      <c r="B6" s="19" t="str">
        <f>IF(NOT($A6=""),VLOOKUP($A6,GENERAL!$A$3:B$216,2,FALSE),"")</f>
        <v>GANI</v>
      </c>
      <c r="C6" s="19" t="str">
        <f>IF(NOT($A6=""),VLOOKUP($A6,GENERAL!$A$3:C$216,3,FALSE),"")</f>
        <v>190x80x24</v>
      </c>
      <c r="D6" s="19" t="str">
        <f>IF(NOT($A6=""),VLOOKUP($A6,GENERAL!$A$3:D$216,4,FALSE),"")</f>
        <v>GOLDEN FLEX Sin Pillow</v>
      </c>
      <c r="E6" s="19" t="str">
        <f>IF(NOT($A6=""),VLOOKUP($A6,GENERAL!$A$3:E$216,5,FALSE),"")</f>
        <v>ESPUMA</v>
      </c>
      <c r="F6" s="19" t="str">
        <f>IF(NOT($A6=""),VLOOKUP($A6,GENERAL!$A$3:F$216,6,FALSE),"")</f>
        <v>80-85 KG</v>
      </c>
      <c r="G6" s="18">
        <f>IF(NOT($A6=""),VLOOKUP($A6,GENERAL!$A$3:G$216,7,FALSE),"")</f>
        <v>139100</v>
      </c>
      <c r="H6" s="18">
        <f t="shared" ref="H6:K6" si="5">IF(NOT($A6=""),CEILING($G6*(1+L6),50),"")</f>
        <v>194750</v>
      </c>
      <c r="I6" s="18">
        <f t="shared" si="5"/>
        <v>219800</v>
      </c>
      <c r="J6" s="18">
        <f t="shared" si="5"/>
        <v>229550</v>
      </c>
      <c r="K6" s="18">
        <f t="shared" si="5"/>
        <v>247600</v>
      </c>
      <c r="L6" s="15">
        <f>IF(NOT($A6=""),VLOOKUP($A6,GENERAL!$A$2:O$216,12,FALSE),"")</f>
        <v>0.4</v>
      </c>
      <c r="M6" s="15">
        <f>IF(NOT($A6=""),VLOOKUP($A6,GENERAL!$A$2:P$216,13,FALSE),"")</f>
        <v>0.58</v>
      </c>
      <c r="N6" s="15">
        <f>IF(NOT($A6=""),VLOOKUP($A6,GENERAL!$A$2:Q$216,14,FALSE),"")</f>
        <v>0.65</v>
      </c>
      <c r="O6" s="15">
        <f>IF(NOT($A6=""),VLOOKUP($A6,GENERAL!$A$2:R$216,15,FALSE),"")</f>
        <v>0.78</v>
      </c>
    </row>
    <row r="7">
      <c r="A7" s="5">
        <v>1005.0</v>
      </c>
      <c r="B7" s="19" t="str">
        <f>IF(NOT($A7=""),VLOOKUP($A7,GENERAL!$A$3:B$216,2,FALSE),"")</f>
        <v>GANI</v>
      </c>
      <c r="C7" s="19" t="str">
        <f>IF(NOT($A7=""),VLOOKUP($A7,GENERAL!$A$3:C$216,3,FALSE),"")</f>
        <v>190x80x30</v>
      </c>
      <c r="D7" s="19" t="str">
        <f>IF(NOT($A7=""),VLOOKUP($A7,GENERAL!$A$3:D$216,4,FALSE),"")</f>
        <v>GOLDEN FLEX Con Pillow</v>
      </c>
      <c r="E7" s="19" t="str">
        <f>IF(NOT($A7=""),VLOOKUP($A7,GENERAL!$A$3:E$216,5,FALSE),"")</f>
        <v>ESPUMA</v>
      </c>
      <c r="F7" s="19" t="str">
        <f>IF(NOT($A7=""),VLOOKUP($A7,GENERAL!$A$3:F$216,6,FALSE),"")</f>
        <v>100-110 KG</v>
      </c>
      <c r="G7" s="18">
        <f>IF(NOT($A7=""),VLOOKUP($A7,GENERAL!$A$3:G$216,7,FALSE),"")</f>
        <v>200000</v>
      </c>
      <c r="H7" s="18">
        <f t="shared" ref="H7:K7" si="6">IF(NOT($A7=""),CEILING($G7*(1+L7),50),"")</f>
        <v>280000</v>
      </c>
      <c r="I7" s="18">
        <f t="shared" si="6"/>
        <v>316000</v>
      </c>
      <c r="J7" s="18">
        <f t="shared" si="6"/>
        <v>330000</v>
      </c>
      <c r="K7" s="18">
        <f t="shared" si="6"/>
        <v>356000</v>
      </c>
      <c r="L7" s="15">
        <f>IF(NOT($A7=""),VLOOKUP($A7,GENERAL!$A$2:O$216,12,FALSE),"")</f>
        <v>0.4</v>
      </c>
      <c r="M7" s="15">
        <f>IF(NOT($A7=""),VLOOKUP($A7,GENERAL!$A$2:P$216,13,FALSE),"")</f>
        <v>0.58</v>
      </c>
      <c r="N7" s="15">
        <f>IF(NOT($A7=""),VLOOKUP($A7,GENERAL!$A$2:Q$216,14,FALSE),"")</f>
        <v>0.65</v>
      </c>
      <c r="O7" s="15">
        <f>IF(NOT($A7=""),VLOOKUP($A7,GENERAL!$A$2:R$216,15,FALSE),"")</f>
        <v>0.78</v>
      </c>
    </row>
    <row r="8">
      <c r="A8" s="5">
        <v>1006.0</v>
      </c>
      <c r="B8" s="19" t="str">
        <f>IF(NOT($A8=""),VLOOKUP($A8,GENERAL!$A$3:B$216,2,FALSE),"")</f>
        <v>GANI</v>
      </c>
      <c r="C8" s="19" t="str">
        <f>IF(NOT($A8=""),VLOOKUP($A8,GENERAL!$A$3:C$216,3,FALSE),"")</f>
        <v>190x80x25</v>
      </c>
      <c r="D8" s="19" t="str">
        <f>IF(NOT($A8=""),VLOOKUP($A8,GENERAL!$A$3:D$216,4,FALSE),"")</f>
        <v>COLCHON SILVER FLEX FIRME</v>
      </c>
      <c r="E8" s="19" t="str">
        <f>IF(NOT($A8=""),VLOOKUP($A8,GENERAL!$A$3:E$216,5,FALSE),"")</f>
        <v>ESPUMA</v>
      </c>
      <c r="F8" s="19" t="str">
        <f>IF(NOT($A8=""),VLOOKUP($A8,GENERAL!$A$3:F$216,6,FALSE),"")</f>
        <v>80-85 KG</v>
      </c>
      <c r="G8" s="18">
        <f>IF(NOT($A8=""),VLOOKUP($A8,GENERAL!$A$3:G$216,7,FALSE),"")</f>
        <v>127000</v>
      </c>
      <c r="H8" s="18">
        <f t="shared" ref="H8:K8" si="7">IF(NOT($A8=""),CEILING($G8*(1+L8),50),"")</f>
        <v>177800</v>
      </c>
      <c r="I8" s="18">
        <f t="shared" si="7"/>
        <v>200700</v>
      </c>
      <c r="J8" s="18">
        <f t="shared" si="7"/>
        <v>209550</v>
      </c>
      <c r="K8" s="18">
        <f t="shared" si="7"/>
        <v>226100</v>
      </c>
      <c r="L8" s="15">
        <f>IF(NOT($A8=""),VLOOKUP($A8,GENERAL!$A$2:O$216,12,FALSE),"")</f>
        <v>0.4</v>
      </c>
      <c r="M8" s="15">
        <f>IF(NOT($A8=""),VLOOKUP($A8,GENERAL!$A$2:P$216,13,FALSE),"")</f>
        <v>0.58</v>
      </c>
      <c r="N8" s="15">
        <f>IF(NOT($A8=""),VLOOKUP($A8,GENERAL!$A$2:Q$216,14,FALSE),"")</f>
        <v>0.65</v>
      </c>
      <c r="O8" s="15">
        <f>IF(NOT($A8=""),VLOOKUP($A8,GENERAL!$A$2:R$216,15,FALSE),"")</f>
        <v>0.78</v>
      </c>
    </row>
    <row r="9">
      <c r="A9" s="5">
        <v>1007.0</v>
      </c>
      <c r="B9" s="19" t="str">
        <f>IF(NOT($A9=""),VLOOKUP($A9,GENERAL!$A$3:B$216,2,FALSE),"")</f>
        <v>GANI</v>
      </c>
      <c r="C9" s="19" t="str">
        <f>IF(NOT($A9=""),VLOOKUP($A9,GENERAL!$A$3:C$216,3,FALSE),"")</f>
        <v>190x80x18</v>
      </c>
      <c r="D9" s="19" t="str">
        <f>IF(NOT($A9=""),VLOOKUP($A9,GENERAL!$A$3:D$216,4,FALSE),"")</f>
        <v>COL EXTRA SOFT</v>
      </c>
      <c r="E9" s="19" t="str">
        <f>IF(NOT($A9=""),VLOOKUP($A9,GENERAL!$A$3:E$216,5,FALSE),"")</f>
        <v>ESPUMA</v>
      </c>
      <c r="F9" s="19" t="str">
        <f>IF(NOT($A9=""),VLOOKUP($A9,GENERAL!$A$3:F$216,6,FALSE),"")</f>
        <v>60 KG</v>
      </c>
      <c r="G9" s="18">
        <f>IF(NOT($A9=""),VLOOKUP($A9,GENERAL!$A$3:G$216,7,FALSE),"")</f>
        <v>136500</v>
      </c>
      <c r="H9" s="18">
        <f t="shared" ref="H9:K9" si="8">IF(NOT($A9=""),CEILING($G9*(1+L9),50),"")</f>
        <v>191100</v>
      </c>
      <c r="I9" s="18">
        <f t="shared" si="8"/>
        <v>215700</v>
      </c>
      <c r="J9" s="18">
        <f t="shared" si="8"/>
        <v>225250</v>
      </c>
      <c r="K9" s="18">
        <f t="shared" si="8"/>
        <v>243000</v>
      </c>
      <c r="L9" s="15">
        <f>IF(NOT($A9=""),VLOOKUP($A9,GENERAL!$A$2:O$216,12,FALSE),"")</f>
        <v>0.4</v>
      </c>
      <c r="M9" s="15">
        <f>IF(NOT($A9=""),VLOOKUP($A9,GENERAL!$A$2:P$216,13,FALSE),"")</f>
        <v>0.58</v>
      </c>
      <c r="N9" s="15">
        <f>IF(NOT($A9=""),VLOOKUP($A9,GENERAL!$A$2:Q$216,14,FALSE),"")</f>
        <v>0.65</v>
      </c>
      <c r="O9" s="15">
        <f>IF(NOT($A9=""),VLOOKUP($A9,GENERAL!$A$2:R$216,15,FALSE),"")</f>
        <v>0.78</v>
      </c>
    </row>
    <row r="10">
      <c r="A10" s="5">
        <v>1008.0</v>
      </c>
      <c r="B10" s="19" t="str">
        <f>IF(NOT($A10=""),VLOOKUP($A10,GENERAL!$A$3:B$216,2,FALSE),"")</f>
        <v>MAXIKING</v>
      </c>
      <c r="C10" s="19" t="str">
        <f>IF(NOT($A10=""),VLOOKUP($A10,GENERAL!$A$3:C$216,3,FALSE),"")</f>
        <v>190x80x24</v>
      </c>
      <c r="D10" s="19" t="str">
        <f>IF(NOT($A10=""),VLOOKUP($A10,GENERAL!$A$3:D$216,4,FALSE),"")</f>
        <v>COLCHON CONSULAR</v>
      </c>
      <c r="E10" s="19" t="str">
        <f>IF(NOT($A10=""),VLOOKUP($A10,GENERAL!$A$3:E$216,5,FALSE),"")</f>
        <v>ESPUMA</v>
      </c>
      <c r="F10" s="19" t="str">
        <f>IF(NOT($A10=""),VLOOKUP($A10,GENERAL!$A$3:F$216,6,FALSE),"")</f>
        <v>80-85 KG</v>
      </c>
      <c r="G10" s="18">
        <f>IF(NOT($A10=""),VLOOKUP($A10,GENERAL!$A$3:G$216,7,FALSE),"")</f>
        <v>117900</v>
      </c>
      <c r="H10" s="18">
        <f t="shared" ref="H10:K10" si="9">IF(NOT($A10=""),CEILING($G10*(1+L10),50),"")</f>
        <v>165100</v>
      </c>
      <c r="I10" s="18">
        <f t="shared" si="9"/>
        <v>186300</v>
      </c>
      <c r="J10" s="18">
        <f t="shared" si="9"/>
        <v>194550</v>
      </c>
      <c r="K10" s="18">
        <f t="shared" si="9"/>
        <v>209900</v>
      </c>
      <c r="L10" s="15">
        <f>IF(NOT($A10=""),VLOOKUP($A10,GENERAL!$A$2:O$216,12,FALSE),"")</f>
        <v>0.4</v>
      </c>
      <c r="M10" s="15">
        <f>IF(NOT($A10=""),VLOOKUP($A10,GENERAL!$A$2:P$216,13,FALSE),"")</f>
        <v>0.58</v>
      </c>
      <c r="N10" s="15">
        <f>IF(NOT($A10=""),VLOOKUP($A10,GENERAL!$A$2:Q$216,14,FALSE),"")</f>
        <v>0.65</v>
      </c>
      <c r="O10" s="15">
        <f>IF(NOT($A10=""),VLOOKUP($A10,GENERAL!$A$2:R$216,15,FALSE),"")</f>
        <v>0.78</v>
      </c>
    </row>
    <row r="11">
      <c r="A11" s="5">
        <v>1009.0</v>
      </c>
      <c r="B11" s="19" t="str">
        <f>IF(NOT($A11=""),VLOOKUP($A11,GENERAL!$A$3:B$216,2,FALSE),"")</f>
        <v>MAXIKING</v>
      </c>
      <c r="C11" s="19" t="str">
        <f>IF(NOT($A11=""),VLOOKUP($A11,GENERAL!$A$3:C$216,3,FALSE),"")</f>
        <v>190x80x20</v>
      </c>
      <c r="D11" s="19" t="str">
        <f>IF(NOT($A11=""),VLOOKUP($A11,GENERAL!$A$3:D$216,4,FALSE),"")</f>
        <v>COLCHON ATARDECER</v>
      </c>
      <c r="E11" s="19" t="str">
        <f>IF(NOT($A11=""),VLOOKUP($A11,GENERAL!$A$3:E$216,5,FALSE),"")</f>
        <v>ESPUMA</v>
      </c>
      <c r="F11" s="19" t="str">
        <f>IF(NOT($A11=""),VLOOKUP($A11,GENERAL!$A$3:F$216,6,FALSE),"")</f>
        <v>60 KG</v>
      </c>
      <c r="G11" s="18">
        <f>IF(NOT($A11=""),VLOOKUP($A11,GENERAL!$A$3:G$216,7,FALSE),"")</f>
        <v>87000</v>
      </c>
      <c r="H11" s="18">
        <f t="shared" ref="H11:K11" si="10">IF(NOT($A11=""),CEILING($G11*(1+L11),50),"")</f>
        <v>121800</v>
      </c>
      <c r="I11" s="18">
        <f t="shared" si="10"/>
        <v>137500</v>
      </c>
      <c r="J11" s="18">
        <f t="shared" si="10"/>
        <v>143550</v>
      </c>
      <c r="K11" s="18">
        <f t="shared" si="10"/>
        <v>154900</v>
      </c>
      <c r="L11" s="15">
        <f>IF(NOT($A11=""),VLOOKUP($A11,GENERAL!$A$2:O$216,12,FALSE),"")</f>
        <v>0.4</v>
      </c>
      <c r="M11" s="15">
        <f>IF(NOT($A11=""),VLOOKUP($A11,GENERAL!$A$2:P$216,13,FALSE),"")</f>
        <v>0.58</v>
      </c>
      <c r="N11" s="15">
        <f>IF(NOT($A11=""),VLOOKUP($A11,GENERAL!$A$2:Q$216,14,FALSE),"")</f>
        <v>0.65</v>
      </c>
      <c r="O11" s="15">
        <f>IF(NOT($A11=""),VLOOKUP($A11,GENERAL!$A$2:R$216,15,FALSE),"")</f>
        <v>0.78</v>
      </c>
    </row>
    <row r="12">
      <c r="A12" s="5">
        <v>1010.0</v>
      </c>
      <c r="B12" s="19" t="str">
        <f>IF(NOT($A12=""),VLOOKUP($A12,GENERAL!$A$3:B$216,2,FALSE),"")</f>
        <v>MAXIKING</v>
      </c>
      <c r="C12" s="19" t="str">
        <f>IF(NOT($A12=""),VLOOKUP($A12,GENERAL!$A$3:C$216,3,FALSE),"")</f>
        <v>190x80x20</v>
      </c>
      <c r="D12" s="19" t="str">
        <f>IF(NOT($A12=""),VLOOKUP($A12,GENERAL!$A$3:D$216,4,FALSE),"")</f>
        <v>COLCHON ROCIO</v>
      </c>
      <c r="E12" s="19" t="str">
        <f>IF(NOT($A12=""),VLOOKUP($A12,GENERAL!$A$3:E$216,5,FALSE),"")</f>
        <v>ESPUMA</v>
      </c>
      <c r="F12" s="19" t="str">
        <f>IF(NOT($A12=""),VLOOKUP($A12,GENERAL!$A$3:F$216,6,FALSE),"")</f>
        <v>60 KG</v>
      </c>
      <c r="G12" s="18">
        <f>IF(NOT($A12=""),VLOOKUP($A12,GENERAL!$A$3:G$216,7,FALSE),"")</f>
        <v>93100</v>
      </c>
      <c r="H12" s="18">
        <f t="shared" ref="H12:K12" si="11">IF(NOT($A12=""),CEILING($G12*(1+L12),50),"")</f>
        <v>130350</v>
      </c>
      <c r="I12" s="18">
        <f t="shared" si="11"/>
        <v>147100</v>
      </c>
      <c r="J12" s="18">
        <f t="shared" si="11"/>
        <v>153650</v>
      </c>
      <c r="K12" s="18">
        <f t="shared" si="11"/>
        <v>165750</v>
      </c>
      <c r="L12" s="15">
        <f>IF(NOT($A12=""),VLOOKUP($A12,GENERAL!$A$2:O$216,12,FALSE),"")</f>
        <v>0.4</v>
      </c>
      <c r="M12" s="15">
        <f>IF(NOT($A12=""),VLOOKUP($A12,GENERAL!$A$2:P$216,13,FALSE),"")</f>
        <v>0.58</v>
      </c>
      <c r="N12" s="15">
        <f>IF(NOT($A12=""),VLOOKUP($A12,GENERAL!$A$2:Q$216,14,FALSE),"")</f>
        <v>0.65</v>
      </c>
      <c r="O12" s="15">
        <f>IF(NOT($A12=""),VLOOKUP($A12,GENERAL!$A$2:R$216,15,FALSE),"")</f>
        <v>0.78</v>
      </c>
    </row>
    <row r="13">
      <c r="A13" s="5">
        <v>1011.0</v>
      </c>
      <c r="B13" s="19" t="str">
        <f>IF(NOT($A13=""),VLOOKUP($A13,GENERAL!$A$3:B$216,2,FALSE),"")</f>
        <v>MAXIKING</v>
      </c>
      <c r="C13" s="19" t="str">
        <f>IF(NOT($A13=""),VLOOKUP($A13,GENERAL!$A$3:C$216,3,FALSE),"")</f>
        <v>190x80x26</v>
      </c>
      <c r="D13" s="19" t="str">
        <f>IF(NOT($A13=""),VLOOKUP($A13,GENERAL!$A$3:D$216,4,FALSE),"")</f>
        <v>COLCHON PICASSO</v>
      </c>
      <c r="E13" s="19" t="str">
        <f>IF(NOT($A13=""),VLOOKUP($A13,GENERAL!$A$3:E$216,5,FALSE),"")</f>
        <v>ESPUMA</v>
      </c>
      <c r="F13" s="19" t="str">
        <f>IF(NOT($A13=""),VLOOKUP($A13,GENERAL!$A$3:F$216,6,FALSE),"")</f>
        <v>90 KG</v>
      </c>
      <c r="G13" s="18">
        <f>IF(NOT($A13=""),VLOOKUP($A13,GENERAL!$A$3:G$216,7,FALSE),"")</f>
        <v>110300</v>
      </c>
      <c r="H13" s="18">
        <f t="shared" ref="H13:K13" si="12">IF(NOT($A13=""),CEILING($G13*(1+L13),50),"")</f>
        <v>154450</v>
      </c>
      <c r="I13" s="18">
        <f t="shared" si="12"/>
        <v>174300</v>
      </c>
      <c r="J13" s="18">
        <f t="shared" si="12"/>
        <v>182000</v>
      </c>
      <c r="K13" s="18">
        <f t="shared" si="12"/>
        <v>196350</v>
      </c>
      <c r="L13" s="15">
        <f>IF(NOT($A13=""),VLOOKUP($A13,GENERAL!$A$2:O$216,12,FALSE),"")</f>
        <v>0.4</v>
      </c>
      <c r="M13" s="15">
        <f>IF(NOT($A13=""),VLOOKUP($A13,GENERAL!$A$2:P$216,13,FALSE),"")</f>
        <v>0.58</v>
      </c>
      <c r="N13" s="15">
        <f>IF(NOT($A13=""),VLOOKUP($A13,GENERAL!$A$2:Q$216,14,FALSE),"")</f>
        <v>0.65</v>
      </c>
      <c r="O13" s="15">
        <f>IF(NOT($A13=""),VLOOKUP($A13,GENERAL!$A$2:R$216,15,FALSE),"")</f>
        <v>0.78</v>
      </c>
    </row>
    <row r="14">
      <c r="A14" s="5">
        <v>1012.0</v>
      </c>
      <c r="B14" s="19" t="str">
        <f>IF(NOT($A14=""),VLOOKUP($A14,GENERAL!$A$3:B$216,2,FALSE),"")</f>
        <v>MAXIKING</v>
      </c>
      <c r="C14" s="19" t="str">
        <f>IF(NOT($A14=""),VLOOKUP($A14,GENERAL!$A$3:C$216,3,FALSE),"")</f>
        <v>190x80x13</v>
      </c>
      <c r="D14" s="19" t="str">
        <f>IF(NOT($A14=""),VLOOKUP($A14,GENERAL!$A$3:D$216,4,FALSE),"")</f>
        <v>COLCHON TNT STD</v>
      </c>
      <c r="E14" s="19" t="str">
        <f>IF(NOT($A14=""),VLOOKUP($A14,GENERAL!$A$3:E$216,5,FALSE),"")</f>
        <v>ESPUMA</v>
      </c>
      <c r="F14" s="19" t="str">
        <f>IF(NOT($A14=""),VLOOKUP($A14,GENERAL!$A$3:F$216,6,FALSE),"")</f>
        <v>40 KG</v>
      </c>
      <c r="G14" s="18">
        <f>IF(NOT($A14=""),VLOOKUP($A14,GENERAL!$A$3:G$216,7,FALSE),"")</f>
        <v>30900</v>
      </c>
      <c r="H14" s="18">
        <f t="shared" ref="H14:K14" si="13">IF(NOT($A14=""),CEILING($G14*(1+L14),50),"")</f>
        <v>43300</v>
      </c>
      <c r="I14" s="18">
        <f t="shared" si="13"/>
        <v>48850</v>
      </c>
      <c r="J14" s="18">
        <f t="shared" si="13"/>
        <v>51000</v>
      </c>
      <c r="K14" s="18">
        <f t="shared" si="13"/>
        <v>55050</v>
      </c>
      <c r="L14" s="15">
        <f>IF(NOT($A14=""),VLOOKUP($A14,GENERAL!$A$2:O$216,12,FALSE),"")</f>
        <v>0.4</v>
      </c>
      <c r="M14" s="15">
        <f>IF(NOT($A14=""),VLOOKUP($A14,GENERAL!$A$2:P$216,13,FALSE),"")</f>
        <v>0.58</v>
      </c>
      <c r="N14" s="15">
        <f>IF(NOT($A14=""),VLOOKUP($A14,GENERAL!$A$2:Q$216,14,FALSE),"")</f>
        <v>0.65</v>
      </c>
      <c r="O14" s="15">
        <f>IF(NOT($A14=""),VLOOKUP($A14,GENERAL!$A$2:R$216,15,FALSE),"")</f>
        <v>0.78</v>
      </c>
    </row>
    <row r="15">
      <c r="A15" s="5">
        <v>1013.0</v>
      </c>
      <c r="B15" s="19" t="str">
        <f>IF(NOT($A15=""),VLOOKUP($A15,GENERAL!$A$3:B$216,2,FALSE),"")</f>
        <v>MAXIKING</v>
      </c>
      <c r="C15" s="19" t="str">
        <f>IF(NOT($A15=""),VLOOKUP($A15,GENERAL!$A$3:C$216,3,FALSE),"")</f>
        <v>190x80x17</v>
      </c>
      <c r="D15" s="19" t="str">
        <f>IF(NOT($A15=""),VLOOKUP($A15,GENERAL!$A$3:D$216,4,FALSE),"")</f>
        <v>COLCHON TNT STD</v>
      </c>
      <c r="E15" s="19" t="str">
        <f>IF(NOT($A15=""),VLOOKUP($A15,GENERAL!$A$3:E$216,5,FALSE),"")</f>
        <v>ESPUMA</v>
      </c>
      <c r="F15" s="19" t="str">
        <f>IF(NOT($A15=""),VLOOKUP($A15,GENERAL!$A$3:F$216,6,FALSE),"")</f>
        <v>50 KG</v>
      </c>
      <c r="G15" s="18">
        <f>IF(NOT($A15=""),VLOOKUP($A15,GENERAL!$A$3:G$216,7,FALSE),"")</f>
        <v>37900</v>
      </c>
      <c r="H15" s="18">
        <f t="shared" ref="H15:K15" si="14">IF(NOT($A15=""),CEILING($G15*(1+L15),50),"")</f>
        <v>53100</v>
      </c>
      <c r="I15" s="18">
        <f t="shared" si="14"/>
        <v>59900</v>
      </c>
      <c r="J15" s="18">
        <f t="shared" si="14"/>
        <v>62550</v>
      </c>
      <c r="K15" s="18">
        <f t="shared" si="14"/>
        <v>67500</v>
      </c>
      <c r="L15" s="15">
        <f>IF(NOT($A15=""),VLOOKUP($A15,GENERAL!$A$2:O$216,12,FALSE),"")</f>
        <v>0.4</v>
      </c>
      <c r="M15" s="15">
        <f>IF(NOT($A15=""),VLOOKUP($A15,GENERAL!$A$2:P$216,13,FALSE),"")</f>
        <v>0.58</v>
      </c>
      <c r="N15" s="15">
        <f>IF(NOT($A15=""),VLOOKUP($A15,GENERAL!$A$2:Q$216,14,FALSE),"")</f>
        <v>0.65</v>
      </c>
      <c r="O15" s="15">
        <f>IF(NOT($A15=""),VLOOKUP($A15,GENERAL!$A$2:R$216,15,FALSE),"")</f>
        <v>0.78</v>
      </c>
    </row>
    <row r="16">
      <c r="A16" s="5">
        <v>1014.0</v>
      </c>
      <c r="B16" s="19" t="str">
        <f>IF(NOT($A16=""),VLOOKUP($A16,GENERAL!$A$3:B$216,2,FALSE),"")</f>
        <v>MAXIKING</v>
      </c>
      <c r="C16" s="19" t="str">
        <f>IF(NOT($A16=""),VLOOKUP($A16,GENERAL!$A$3:C$216,3,FALSE),"")</f>
        <v>190x80x18</v>
      </c>
      <c r="D16" s="19" t="str">
        <f>IF(NOT($A16=""),VLOOKUP($A16,GENERAL!$A$3:D$216,4,FALSE),"")</f>
        <v>COLCHON AMANECER</v>
      </c>
      <c r="E16" s="19" t="str">
        <f>IF(NOT($A16=""),VLOOKUP($A16,GENERAL!$A$3:E$216,5,FALSE),"")</f>
        <v>ESPUMA</v>
      </c>
      <c r="F16" s="19" t="str">
        <f>IF(NOT($A16=""),VLOOKUP($A16,GENERAL!$A$3:F$216,6,FALSE),"")</f>
        <v>60 KG</v>
      </c>
      <c r="G16" s="18">
        <f>IF(NOT($A16=""),VLOOKUP($A16,GENERAL!$A$3:G$216,7,FALSE),"")</f>
        <v>73200</v>
      </c>
      <c r="H16" s="18">
        <f t="shared" ref="H16:K16" si="15">IF(NOT($A16=""),CEILING($G16*(1+L16),50),"")</f>
        <v>102500</v>
      </c>
      <c r="I16" s="18">
        <f t="shared" si="15"/>
        <v>115700</v>
      </c>
      <c r="J16" s="18">
        <f t="shared" si="15"/>
        <v>120800</v>
      </c>
      <c r="K16" s="18">
        <f t="shared" si="15"/>
        <v>130300</v>
      </c>
      <c r="L16" s="15">
        <f>IF(NOT($A16=""),VLOOKUP($A16,GENERAL!$A$2:O$216,12,FALSE),"")</f>
        <v>0.4</v>
      </c>
      <c r="M16" s="15">
        <f>IF(NOT($A16=""),VLOOKUP($A16,GENERAL!$A$2:P$216,13,FALSE),"")</f>
        <v>0.58</v>
      </c>
      <c r="N16" s="15">
        <f>IF(NOT($A16=""),VLOOKUP($A16,GENERAL!$A$2:Q$216,14,FALSE),"")</f>
        <v>0.65</v>
      </c>
      <c r="O16" s="15">
        <f>IF(NOT($A16=""),VLOOKUP($A16,GENERAL!$A$2:R$216,15,FALSE),"")</f>
        <v>0.78</v>
      </c>
    </row>
    <row r="17">
      <c r="A17" s="5">
        <v>1015.0</v>
      </c>
      <c r="B17" s="19" t="str">
        <f>IF(NOT($A17=""),VLOOKUP($A17,GENERAL!$A$3:B$216,2,FALSE),"")</f>
        <v>MAXIKING</v>
      </c>
      <c r="C17" s="19" t="str">
        <f>IF(NOT($A17=""),VLOOKUP($A17,GENERAL!$A$3:C$216,3,FALSE),"")</f>
        <v>190x80x22</v>
      </c>
      <c r="D17" s="19" t="str">
        <f>IF(NOT($A17=""),VLOOKUP($A17,GENERAL!$A$3:D$216,4,FALSE),"")</f>
        <v>COLCHON BRISAS</v>
      </c>
      <c r="E17" s="19" t="str">
        <f>IF(NOT($A17=""),VLOOKUP($A17,GENERAL!$A$3:E$216,5,FALSE),"")</f>
        <v>ESPUMA</v>
      </c>
      <c r="F17" s="19" t="str">
        <f>IF(NOT($A17=""),VLOOKUP($A17,GENERAL!$A$3:F$216,6,FALSE),"")</f>
        <v>70 KG</v>
      </c>
      <c r="G17" s="18">
        <f>IF(NOT($A17=""),VLOOKUP($A17,GENERAL!$A$3:G$216,7,FALSE),"")</f>
        <v>128300</v>
      </c>
      <c r="H17" s="18">
        <f t="shared" ref="H17:K17" si="16">IF(NOT($A17=""),CEILING($G17*(1+L17),50),"")</f>
        <v>179650</v>
      </c>
      <c r="I17" s="18">
        <f t="shared" si="16"/>
        <v>202750</v>
      </c>
      <c r="J17" s="18">
        <f t="shared" si="16"/>
        <v>211700</v>
      </c>
      <c r="K17" s="18">
        <f t="shared" si="16"/>
        <v>228400</v>
      </c>
      <c r="L17" s="15">
        <f>IF(NOT($A17=""),VLOOKUP($A17,GENERAL!$A$2:O$216,12,FALSE),"")</f>
        <v>0.4</v>
      </c>
      <c r="M17" s="15">
        <f>IF(NOT($A17=""),VLOOKUP($A17,GENERAL!$A$2:P$216,13,FALSE),"")</f>
        <v>0.58</v>
      </c>
      <c r="N17" s="15">
        <f>IF(NOT($A17=""),VLOOKUP($A17,GENERAL!$A$2:Q$216,14,FALSE),"")</f>
        <v>0.65</v>
      </c>
      <c r="O17" s="15">
        <f>IF(NOT($A17=""),VLOOKUP($A17,GENERAL!$A$2:R$216,15,FALSE),"")</f>
        <v>0.78</v>
      </c>
    </row>
    <row r="18">
      <c r="A18" s="5">
        <v>1016.0</v>
      </c>
      <c r="B18" s="19" t="str">
        <f>IF(NOT($A18=""),VLOOKUP($A18,GENERAL!$A$3:B$216,2,FALSE),"")</f>
        <v>MAXIKING</v>
      </c>
      <c r="C18" s="19" t="str">
        <f>IF(NOT($A18=""),VLOOKUP($A18,GENERAL!$A$3:C$216,3,FALSE),"")</f>
        <v>190x80x30</v>
      </c>
      <c r="D18" s="19" t="str">
        <f>IF(NOT($A18=""),VLOOKUP($A18,GENERAL!$A$3:D$216,4,FALSE),"")</f>
        <v>COLCHON BRISAS C/ PILLOW</v>
      </c>
      <c r="E18" s="19" t="str">
        <f>IF(NOT($A18=""),VLOOKUP($A18,GENERAL!$A$3:E$216,5,FALSE),"")</f>
        <v>ESPUMA</v>
      </c>
      <c r="F18" s="19" t="str">
        <f>IF(NOT($A18=""),VLOOKUP($A18,GENERAL!$A$3:F$216,6,FALSE),"")</f>
        <v>100-110 KG</v>
      </c>
      <c r="G18" s="18">
        <f>IF(NOT($A18=""),VLOOKUP($A18,GENERAL!$A$3:G$216,7,FALSE),"")</f>
        <v>179600</v>
      </c>
      <c r="H18" s="18">
        <f t="shared" ref="H18:K18" si="17">IF(NOT($A18=""),CEILING($G18*(1+L18),50),"")</f>
        <v>251450</v>
      </c>
      <c r="I18" s="18">
        <f t="shared" si="17"/>
        <v>283800</v>
      </c>
      <c r="J18" s="18">
        <f t="shared" si="17"/>
        <v>296350</v>
      </c>
      <c r="K18" s="18">
        <f t="shared" si="17"/>
        <v>319700</v>
      </c>
      <c r="L18" s="15">
        <f>IF(NOT($A18=""),VLOOKUP($A18,GENERAL!$A$2:O$216,12,FALSE),"")</f>
        <v>0.4</v>
      </c>
      <c r="M18" s="15">
        <f>IF(NOT($A18=""),VLOOKUP($A18,GENERAL!$A$2:P$216,13,FALSE),"")</f>
        <v>0.58</v>
      </c>
      <c r="N18" s="15">
        <f>IF(NOT($A18=""),VLOOKUP($A18,GENERAL!$A$2:Q$216,14,FALSE),"")</f>
        <v>0.65</v>
      </c>
      <c r="O18" s="15">
        <f>IF(NOT($A18=""),VLOOKUP($A18,GENERAL!$A$2:R$216,15,FALSE),"")</f>
        <v>0.78</v>
      </c>
    </row>
    <row r="19">
      <c r="A19" s="5">
        <v>1017.0</v>
      </c>
      <c r="B19" s="19" t="str">
        <f>IF(NOT($A19=""),VLOOKUP($A19,GENERAL!$A$3:B$216,2,FALSE),"")</f>
        <v>MAXIKING</v>
      </c>
      <c r="C19" s="19" t="str">
        <f>IF(NOT($A19=""),VLOOKUP($A19,GENERAL!$A$3:C$216,3,FALSE),"")</f>
        <v>190x80x22</v>
      </c>
      <c r="D19" s="19" t="str">
        <f>IF(NOT($A19=""),VLOOKUP($A19,GENERAL!$A$3:D$216,4,FALSE),"")</f>
        <v>COLCHON ARMONIA</v>
      </c>
      <c r="E19" s="19" t="str">
        <f>IF(NOT($A19=""),VLOOKUP($A19,GENERAL!$A$3:E$216,5,FALSE),"")</f>
        <v>ESPUMA</v>
      </c>
      <c r="F19" s="19" t="str">
        <f>IF(NOT($A19=""),VLOOKUP($A19,GENERAL!$A$3:F$216,6,FALSE),"")</f>
        <v>70 KG</v>
      </c>
      <c r="G19" s="18">
        <f>IF(NOT($A19=""),VLOOKUP($A19,GENERAL!$A$3:G$216,7,FALSE),"")</f>
        <v>112900</v>
      </c>
      <c r="H19" s="18">
        <f t="shared" ref="H19:K19" si="18">IF(NOT($A19=""),CEILING($G19*(1+L19),50),"")</f>
        <v>158100</v>
      </c>
      <c r="I19" s="18">
        <f t="shared" si="18"/>
        <v>178400</v>
      </c>
      <c r="J19" s="18">
        <f t="shared" si="18"/>
        <v>186300</v>
      </c>
      <c r="K19" s="18">
        <f t="shared" si="18"/>
        <v>201000</v>
      </c>
      <c r="L19" s="15">
        <f>IF(NOT($A19=""),VLOOKUP($A19,GENERAL!$A$2:O$216,12,FALSE),"")</f>
        <v>0.4</v>
      </c>
      <c r="M19" s="15">
        <f>IF(NOT($A19=""),VLOOKUP($A19,GENERAL!$A$2:P$216,13,FALSE),"")</f>
        <v>0.58</v>
      </c>
      <c r="N19" s="15">
        <f>IF(NOT($A19=""),VLOOKUP($A19,GENERAL!$A$2:Q$216,14,FALSE),"")</f>
        <v>0.65</v>
      </c>
      <c r="O19" s="15">
        <f>IF(NOT($A19=""),VLOOKUP($A19,GENERAL!$A$2:R$216,15,FALSE),"")</f>
        <v>0.78</v>
      </c>
    </row>
    <row r="20">
      <c r="A20" s="5">
        <v>1018.0</v>
      </c>
      <c r="B20" s="19" t="str">
        <f>IF(NOT($A20=""),VLOOKUP($A20,GENERAL!$A$3:B$216,2,FALSE),"")</f>
        <v>MAXIKING</v>
      </c>
      <c r="C20" s="19" t="str">
        <f>IF(NOT($A20=""),VLOOKUP($A20,GENERAL!$A$3:C$216,3,FALSE),"")</f>
        <v>190x80x20</v>
      </c>
      <c r="D20" s="19" t="str">
        <f>IF(NOT($A20=""),VLOOKUP($A20,GENERAL!$A$3:D$216,4,FALSE),"")</f>
        <v>COLCH. INFANTIL ATARDECER</v>
      </c>
      <c r="E20" s="19" t="str">
        <f>IF(NOT($A20=""),VLOOKUP($A20,GENERAL!$A$3:E$216,5,FALSE),"")</f>
        <v>ESPUMA</v>
      </c>
      <c r="F20" s="19" t="str">
        <f>IF(NOT($A20=""),VLOOKUP($A20,GENERAL!$A$3:F$216,6,FALSE),"")</f>
        <v>60 KG</v>
      </c>
      <c r="G20" s="18">
        <f>IF(NOT($A20=""),VLOOKUP($A20,GENERAL!$A$3:G$216,7,FALSE),"")</f>
        <v>88500</v>
      </c>
      <c r="H20" s="18">
        <f t="shared" ref="H20:K20" si="19">IF(NOT($A20=""),CEILING($G20*(1+L20),50),"")</f>
        <v>123900</v>
      </c>
      <c r="I20" s="18">
        <f t="shared" si="19"/>
        <v>139850</v>
      </c>
      <c r="J20" s="18">
        <f t="shared" si="19"/>
        <v>146050</v>
      </c>
      <c r="K20" s="18">
        <f t="shared" si="19"/>
        <v>157550</v>
      </c>
      <c r="L20" s="15">
        <f>IF(NOT($A20=""),VLOOKUP($A20,GENERAL!$A$2:O$216,12,FALSE),"")</f>
        <v>0.4</v>
      </c>
      <c r="M20" s="15">
        <f>IF(NOT($A20=""),VLOOKUP($A20,GENERAL!$A$2:P$216,13,FALSE),"")</f>
        <v>0.58</v>
      </c>
      <c r="N20" s="15">
        <f>IF(NOT($A20=""),VLOOKUP($A20,GENERAL!$A$2:Q$216,14,FALSE),"")</f>
        <v>0.65</v>
      </c>
      <c r="O20" s="15">
        <f>IF(NOT($A20=""),VLOOKUP($A20,GENERAL!$A$2:R$216,15,FALSE),"")</f>
        <v>0.78</v>
      </c>
    </row>
    <row r="21" ht="15.75" customHeight="1">
      <c r="A21" s="5">
        <v>1019.0</v>
      </c>
      <c r="B21" s="19" t="str">
        <f>IF(NOT($A21=""),VLOOKUP($A21,GENERAL!$A$3:B$216,2,FALSE),"")</f>
        <v>MAXIKING</v>
      </c>
      <c r="C21" s="19" t="str">
        <f>IF(NOT($A21=""),VLOOKUP($A21,GENERAL!$A$3:C$216,3,FALSE),"")</f>
        <v>190x80x20</v>
      </c>
      <c r="D21" s="13" t="str">
        <f>IF(NOT($A21=""),VLOOKUP($A21,GENERAL!$A$3:D$216,4,FALSE),"")</f>
        <v>SILLON CAMA PLEG. ESCOSES</v>
      </c>
      <c r="E21" s="19" t="str">
        <f>IF(NOT($A21=""),VLOOKUP($A21,GENERAL!$A$3:E$216,5,FALSE),"")</f>
        <v>ESPUMA</v>
      </c>
      <c r="F21" s="19" t="str">
        <f>IF(NOT($A21=""),VLOOKUP($A21,GENERAL!$A$3:F$216,6,FALSE),"")</f>
        <v>60 KG</v>
      </c>
      <c r="G21" s="18">
        <f>IF(NOT($A21=""),VLOOKUP($A21,GENERAL!$A$3:G$216,7,FALSE),"")</f>
        <v>83600</v>
      </c>
      <c r="H21" s="18">
        <f t="shared" ref="H21:K21" si="20">IF(NOT($A21=""),CEILING($G21*(1+L21),50),"")</f>
        <v>117050</v>
      </c>
      <c r="I21" s="18">
        <f t="shared" si="20"/>
        <v>132100</v>
      </c>
      <c r="J21" s="18">
        <f t="shared" si="20"/>
        <v>137950</v>
      </c>
      <c r="K21" s="18">
        <f t="shared" si="20"/>
        <v>148850</v>
      </c>
      <c r="L21" s="15">
        <f>IF(NOT($A21=""),VLOOKUP($A21,GENERAL!$A$2:O$216,12,FALSE),"")</f>
        <v>0.4</v>
      </c>
      <c r="M21" s="15">
        <f>IF(NOT($A21=""),VLOOKUP($A21,GENERAL!$A$2:P$216,13,FALSE),"")</f>
        <v>0.58</v>
      </c>
      <c r="N21" s="15">
        <f>IF(NOT($A21=""),VLOOKUP($A21,GENERAL!$A$2:Q$216,14,FALSE),"")</f>
        <v>0.65</v>
      </c>
      <c r="O21" s="15">
        <f>IF(NOT($A21=""),VLOOKUP($A21,GENERAL!$A$2:R$216,15,FALSE),"")</f>
        <v>0.78</v>
      </c>
    </row>
    <row r="22" ht="15.75" customHeight="1">
      <c r="A22" s="5">
        <v>1020.0</v>
      </c>
      <c r="B22" s="19" t="str">
        <f>IF(NOT($A22=""),VLOOKUP($A22,GENERAL!$A$3:B$216,2,FALSE),"")</f>
        <v>ELEGANTE</v>
      </c>
      <c r="C22" s="19" t="str">
        <f>IF(NOT($A22=""),VLOOKUP($A22,GENERAL!$A$3:C$216,3,FALSE),"")</f>
        <v>190x80x26</v>
      </c>
      <c r="D22" s="19" t="str">
        <f>IF(NOT($A22=""),VLOOKUP($A22,GENERAL!$A$3:D$216,4,FALSE),"")</f>
        <v>COLCHON BALANCE</v>
      </c>
      <c r="E22" s="19" t="str">
        <f>IF(NOT($A22=""),VLOOKUP($A22,GENERAL!$A$3:E$216,5,FALSE),"")</f>
        <v>ESPUMA</v>
      </c>
      <c r="F22" s="19" t="str">
        <f>IF(NOT($A22=""),VLOOKUP($A22,GENERAL!$A$3:F$216,6,FALSE),"")</f>
        <v>90 KG</v>
      </c>
      <c r="G22" s="18">
        <f>IF(NOT($A22=""),VLOOKUP($A22,GENERAL!$A$3:G$216,7,FALSE),"")</f>
        <v>117500</v>
      </c>
      <c r="H22" s="18">
        <f t="shared" ref="H22:K22" si="21">IF(NOT($A22=""),CEILING($G22*(1+L22),50),"")</f>
        <v>164500</v>
      </c>
      <c r="I22" s="18">
        <f t="shared" si="21"/>
        <v>185650</v>
      </c>
      <c r="J22" s="18">
        <f t="shared" si="21"/>
        <v>193900</v>
      </c>
      <c r="K22" s="18">
        <f t="shared" si="21"/>
        <v>209150</v>
      </c>
      <c r="L22" s="15">
        <f>IF(NOT($A22=""),VLOOKUP($A22,GENERAL!$A$2:O$216,12,FALSE),"")</f>
        <v>0.4</v>
      </c>
      <c r="M22" s="15">
        <f>IF(NOT($A22=""),VLOOKUP($A22,GENERAL!$A$2:P$216,13,FALSE),"")</f>
        <v>0.58</v>
      </c>
      <c r="N22" s="15">
        <f>IF(NOT($A22=""),VLOOKUP($A22,GENERAL!$A$2:Q$216,14,FALSE),"")</f>
        <v>0.65</v>
      </c>
      <c r="O22" s="15">
        <f>IF(NOT($A22=""),VLOOKUP($A22,GENERAL!$A$2:R$216,15,FALSE),"")</f>
        <v>0.78</v>
      </c>
    </row>
    <row r="23" ht="15.75" customHeight="1">
      <c r="A23" s="5">
        <v>1021.0</v>
      </c>
      <c r="B23" s="19" t="str">
        <f>IF(NOT($A23=""),VLOOKUP($A23,GENERAL!$A$3:B$216,2,FALSE),"")</f>
        <v>ELEGANTE</v>
      </c>
      <c r="C23" s="19" t="str">
        <f>IF(NOT($A23=""),VLOOKUP($A23,GENERAL!$A$3:C$216,3,FALSE),"")</f>
        <v>190x80x20</v>
      </c>
      <c r="D23" s="19" t="str">
        <f>IF(NOT($A23=""),VLOOKUP($A23,GENERAL!$A$3:D$216,4,FALSE),"")</f>
        <v>COL. COMFY DESPERTAR</v>
      </c>
      <c r="E23" s="19" t="str">
        <f>IF(NOT($A23=""),VLOOKUP($A23,GENERAL!$A$3:E$216,5,FALSE),"")</f>
        <v>ESPUMA</v>
      </c>
      <c r="F23" s="19" t="str">
        <f>IF(NOT($A23=""),VLOOKUP($A23,GENERAL!$A$3:F$216,6,FALSE),"")</f>
        <v>60 KG</v>
      </c>
      <c r="G23" s="18">
        <f>IF(NOT($A23=""),VLOOKUP($A23,GENERAL!$A$3:G$216,7,FALSE),"")</f>
        <v>76100</v>
      </c>
      <c r="H23" s="18">
        <f t="shared" ref="H23:K23" si="22">IF(NOT($A23=""),CEILING($G23*(1+L23),50),"")</f>
        <v>106550</v>
      </c>
      <c r="I23" s="18">
        <f t="shared" si="22"/>
        <v>120250</v>
      </c>
      <c r="J23" s="18">
        <f t="shared" si="22"/>
        <v>125600</v>
      </c>
      <c r="K23" s="18">
        <f t="shared" si="22"/>
        <v>135500</v>
      </c>
      <c r="L23" s="15">
        <f>IF(NOT($A23=""),VLOOKUP($A23,GENERAL!$A$2:O$216,12,FALSE),"")</f>
        <v>0.4</v>
      </c>
      <c r="M23" s="15">
        <f>IF(NOT($A23=""),VLOOKUP($A23,GENERAL!$A$2:P$216,13,FALSE),"")</f>
        <v>0.58</v>
      </c>
      <c r="N23" s="15">
        <f>IF(NOT($A23=""),VLOOKUP($A23,GENERAL!$A$2:Q$216,14,FALSE),"")</f>
        <v>0.65</v>
      </c>
      <c r="O23" s="15">
        <f>IF(NOT($A23=""),VLOOKUP($A23,GENERAL!$A$2:R$216,15,FALSE),"")</f>
        <v>0.78</v>
      </c>
    </row>
    <row r="24" ht="15.75" customHeight="1">
      <c r="A24" s="5">
        <v>1022.0</v>
      </c>
      <c r="B24" s="19" t="str">
        <f>IF(NOT($A24=""),VLOOKUP($A24,GENERAL!$A$3:B$216,2,FALSE),"")</f>
        <v>ELEGANTE</v>
      </c>
      <c r="C24" s="19" t="str">
        <f>IF(NOT($A24=""),VLOOKUP($A24,GENERAL!$A$3:C$216,3,FALSE),"")</f>
        <v>190x80x22</v>
      </c>
      <c r="D24" s="19" t="str">
        <f>IF(NOT($A24=""),VLOOKUP($A24,GENERAL!$A$3:D$216,4,FALSE),"")</f>
        <v>ELEGANTE SUPER CONFORT</v>
      </c>
      <c r="E24" s="19" t="str">
        <f>IF(NOT($A24=""),VLOOKUP($A24,GENERAL!$A$3:E$216,5,FALSE),"")</f>
        <v>ESPUMA</v>
      </c>
      <c r="F24" s="19" t="str">
        <f>IF(NOT($A24=""),VLOOKUP($A24,GENERAL!$A$3:F$216,6,FALSE),"")</f>
        <v>70 KG</v>
      </c>
      <c r="G24" s="18">
        <f>IF(NOT($A24=""),VLOOKUP($A24,GENERAL!$A$3:G$216,7,FALSE),"")</f>
        <v>84400</v>
      </c>
      <c r="H24" s="18">
        <f t="shared" ref="H24:K24" si="23">IF(NOT($A24=""),CEILING($G24*(1+L24),50),"")</f>
        <v>118200</v>
      </c>
      <c r="I24" s="18">
        <f t="shared" si="23"/>
        <v>133400</v>
      </c>
      <c r="J24" s="18">
        <f t="shared" si="23"/>
        <v>139300</v>
      </c>
      <c r="K24" s="18">
        <f t="shared" si="23"/>
        <v>150250</v>
      </c>
      <c r="L24" s="15">
        <f>IF(NOT($A24=""),VLOOKUP($A24,GENERAL!$A$2:O$216,12,FALSE),"")</f>
        <v>0.4</v>
      </c>
      <c r="M24" s="15">
        <f>IF(NOT($A24=""),VLOOKUP($A24,GENERAL!$A$2:P$216,13,FALSE),"")</f>
        <v>0.58</v>
      </c>
      <c r="N24" s="15">
        <f>IF(NOT($A24=""),VLOOKUP($A24,GENERAL!$A$2:Q$216,14,FALSE),"")</f>
        <v>0.65</v>
      </c>
      <c r="O24" s="15">
        <f>IF(NOT($A24=""),VLOOKUP($A24,GENERAL!$A$2:R$216,15,FALSE),"")</f>
        <v>0.78</v>
      </c>
    </row>
    <row r="25" ht="15.75" customHeight="1">
      <c r="A25" s="5">
        <v>1023.0</v>
      </c>
      <c r="B25" s="19" t="str">
        <f>IF(NOT($A25=""),VLOOKUP($A25,GENERAL!$A$3:B$216,2,FALSE),"")</f>
        <v>ELEGANTE</v>
      </c>
      <c r="C25" s="19" t="str">
        <f>IF(NOT($A25=""),VLOOKUP($A25,GENERAL!$A$3:C$216,3,FALSE),"")</f>
        <v>190x80x17</v>
      </c>
      <c r="D25" s="19" t="str">
        <f>IF(NOT($A25=""),VLOOKUP($A25,GENERAL!$A$3:D$216,4,FALSE),"")</f>
        <v>ELEGANTE COMFY ESTÁNDAR</v>
      </c>
      <c r="E25" s="19" t="str">
        <f>IF(NOT($A25=""),VLOOKUP($A25,GENERAL!$A$3:E$216,5,FALSE),"")</f>
        <v>ESPUMA</v>
      </c>
      <c r="F25" s="19" t="str">
        <f>IF(NOT($A25=""),VLOOKUP($A25,GENERAL!$A$3:F$216,6,FALSE),"")</f>
        <v>50 KG</v>
      </c>
      <c r="G25" s="18">
        <f>IF(NOT($A25=""),VLOOKUP($A25,GENERAL!$A$3:G$216,7,FALSE),"")</f>
        <v>42200</v>
      </c>
      <c r="H25" s="18">
        <f t="shared" ref="H25:K25" si="24">IF(NOT($A25=""),CEILING($G25*(1+L25),50),"")</f>
        <v>59100</v>
      </c>
      <c r="I25" s="18">
        <f t="shared" si="24"/>
        <v>66700</v>
      </c>
      <c r="J25" s="18">
        <f t="shared" si="24"/>
        <v>69650</v>
      </c>
      <c r="K25" s="18">
        <f t="shared" si="24"/>
        <v>75150</v>
      </c>
      <c r="L25" s="15">
        <f>IF(NOT($A25=""),VLOOKUP($A25,GENERAL!$A$2:O$216,12,FALSE),"")</f>
        <v>0.4</v>
      </c>
      <c r="M25" s="15">
        <f>IF(NOT($A25=""),VLOOKUP($A25,GENERAL!$A$2:P$216,13,FALSE),"")</f>
        <v>0.58</v>
      </c>
      <c r="N25" s="15">
        <f>IF(NOT($A25=""),VLOOKUP($A25,GENERAL!$A$2:Q$216,14,FALSE),"")</f>
        <v>0.65</v>
      </c>
      <c r="O25" s="15">
        <f>IF(NOT($A25=""),VLOOKUP($A25,GENERAL!$A$2:R$216,15,FALSE),"")</f>
        <v>0.78</v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9" t="str">
        <f>IF(NOT($A26=""),VLOOKUP($A26,GENERAL!$A$3:E$216,5,FALSE),"")</f>
        <v/>
      </c>
      <c r="F26" s="19" t="str">
        <f>IF(NOT($A26=""),VLOOKUP($A26,GENERAL!$A$3:F$216,6,FALSE),"")</f>
        <v/>
      </c>
      <c r="G26" s="18" t="str">
        <f>IF(NOT($A26=""),VLOOKUP($A26,GENERAL!$A$3:G$216,7,FALSE),"")</f>
        <v/>
      </c>
      <c r="H26" s="18" t="str">
        <f t="shared" ref="H26:K26" si="25">IF(NOT($A26=""),CEILING($G26*(1+L26),50),"")</f>
        <v/>
      </c>
      <c r="I26" s="18" t="str">
        <f t="shared" si="25"/>
        <v/>
      </c>
      <c r="J26" s="18" t="str">
        <f t="shared" si="25"/>
        <v/>
      </c>
      <c r="K26" s="18" t="str">
        <f t="shared" si="25"/>
        <v/>
      </c>
      <c r="L26" s="15" t="str">
        <f>IF(NOT($A26=""),VLOOKUP($A26,GENERAL!$A$2:O$216,12,FALSE),"")</f>
        <v/>
      </c>
      <c r="M26" s="15" t="str">
        <f>IF(NOT($A26=""),VLOOKUP($A26,GENERAL!$A$2:P$216,13,FALSE),"")</f>
        <v/>
      </c>
      <c r="N26" s="15" t="str">
        <f>IF(NOT($A26=""),VLOOKUP($A26,GENERAL!$A$2:Q$216,14,FALSE),"")</f>
        <v/>
      </c>
      <c r="O26" s="15" t="str">
        <f>IF(NOT($A26=""),VLOOKUP($A26,GENERAL!$A$2:R$216,15,FALSE),"")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9" t="str">
        <f>IF(NOT($A27=""),VLOOKUP($A27,GENERAL!$A$3:E$216,5,FALSE),"")</f>
        <v/>
      </c>
      <c r="F27" s="19" t="str">
        <f>IF(NOT($A27=""),VLOOKUP($A27,GENERAL!$A$3:F$216,6,FALSE),"")</f>
        <v/>
      </c>
      <c r="G27" s="18" t="str">
        <f>IF(NOT($A27=""),VLOOKUP($A27,GENERAL!$A$3:G$216,7,FALSE),"")</f>
        <v/>
      </c>
      <c r="H27" s="18" t="str">
        <f t="shared" ref="H27:K27" si="26">IF(NOT($A27=""),CEILING($G27*(1+L27),50),"")</f>
        <v/>
      </c>
      <c r="I27" s="18" t="str">
        <f t="shared" si="26"/>
        <v/>
      </c>
      <c r="J27" s="18" t="str">
        <f t="shared" si="26"/>
        <v/>
      </c>
      <c r="K27" s="18" t="str">
        <f t="shared" si="26"/>
        <v/>
      </c>
      <c r="L27" s="15" t="str">
        <f>IF(NOT($A27=""),VLOOKUP($A27,GENERAL!$A$2:O$216,12,FALSE),"")</f>
        <v/>
      </c>
      <c r="M27" s="15" t="str">
        <f>IF(NOT($A27=""),VLOOKUP($A27,GENERAL!$A$2:P$216,13,FALSE),"")</f>
        <v/>
      </c>
      <c r="N27" s="15" t="str">
        <f>IF(NOT($A27=""),VLOOKUP($A27,GENERAL!$A$2:Q$216,14,FALSE),"")</f>
        <v/>
      </c>
      <c r="O27" s="15" t="str">
        <f>IF(NOT($A27=""),VLOOKUP($A27,GENERAL!$A$2:R$216,15,FALSE),"")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9" t="str">
        <f>IF(NOT($A28=""),VLOOKUP($A28,GENERAL!$A$3:E$216,5,FALSE),"")</f>
        <v/>
      </c>
      <c r="F28" s="19" t="str">
        <f>IF(NOT($A28=""),VLOOKUP($A28,GENERAL!$A$3:F$216,6,FALSE),"")</f>
        <v/>
      </c>
      <c r="G28" s="18" t="str">
        <f>IF(NOT($A28=""),VLOOKUP($A28,GENERAL!$A$3:G$216,7,FALSE),"")</f>
        <v/>
      </c>
      <c r="H28" s="18" t="str">
        <f t="shared" ref="H28:K28" si="27">IF(NOT($A28=""),CEILING($G28*(1+L28),50),"")</f>
        <v/>
      </c>
      <c r="I28" s="18" t="str">
        <f t="shared" si="27"/>
        <v/>
      </c>
      <c r="J28" s="18" t="str">
        <f t="shared" si="27"/>
        <v/>
      </c>
      <c r="K28" s="18" t="str">
        <f t="shared" si="27"/>
        <v/>
      </c>
      <c r="L28" s="15" t="str">
        <f>IF(NOT($A28=""),VLOOKUP($A28,GENERAL!$A$2:O$216,12,FALSE),"")</f>
        <v/>
      </c>
      <c r="M28" s="15" t="str">
        <f>IF(NOT($A28=""),VLOOKUP($A28,GENERAL!$A$2:P$216,13,FALSE),"")</f>
        <v/>
      </c>
      <c r="N28" s="15" t="str">
        <f>IF(NOT($A28=""),VLOOKUP($A28,GENERAL!$A$2:Q$216,14,FALSE),"")</f>
        <v/>
      </c>
      <c r="O28" s="15" t="str">
        <f>IF(NOT($A28=""),VLOOKUP($A28,GENERAL!$A$2:R$216,15,FALSE),"")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9" t="str">
        <f>IF(NOT($A29=""),VLOOKUP($A29,GENERAL!$A$3:E$216,5,FALSE),"")</f>
        <v/>
      </c>
      <c r="F29" s="19" t="str">
        <f>IF(NOT($A29=""),VLOOKUP($A29,GENERAL!$A$3:F$216,6,FALSE),"")</f>
        <v/>
      </c>
      <c r="G29" s="18" t="str">
        <f>IF(NOT($A29=""),VLOOKUP($A29,GENERAL!$A$3:G$216,7,FALSE),"")</f>
        <v/>
      </c>
      <c r="H29" s="18" t="str">
        <f t="shared" ref="H29:K29" si="28">IF(NOT($A29=""),CEILING($G29*(1+L29),50),"")</f>
        <v/>
      </c>
      <c r="I29" s="18" t="str">
        <f t="shared" si="28"/>
        <v/>
      </c>
      <c r="J29" s="18" t="str">
        <f t="shared" si="28"/>
        <v/>
      </c>
      <c r="K29" s="18" t="str">
        <f t="shared" si="28"/>
        <v/>
      </c>
      <c r="L29" s="15" t="str">
        <f>IF(NOT($A29=""),VLOOKUP($A29,GENERAL!$A$2:O$216,12,FALSE),"")</f>
        <v/>
      </c>
      <c r="M29" s="15" t="str">
        <f>IF(NOT($A29=""),VLOOKUP($A29,GENERAL!$A$2:P$216,13,FALSE),"")</f>
        <v/>
      </c>
      <c r="N29" s="15" t="str">
        <f>IF(NOT($A29=""),VLOOKUP($A29,GENERAL!$A$2:Q$216,14,FALSE),"")</f>
        <v/>
      </c>
      <c r="O29" s="15" t="str">
        <f>IF(NOT($A29=""),VLOOKUP($A29,GENERAL!$A$2:R$216,15,FALSE),"")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9" t="str">
        <f>IF(NOT($A30=""),VLOOKUP($A30,GENERAL!$A$3:E$216,5,FALSE),"")</f>
        <v/>
      </c>
      <c r="F30" s="19" t="str">
        <f>IF(NOT($A30=""),VLOOKUP($A30,GENERAL!$A$3:F$216,6,FALSE),"")</f>
        <v/>
      </c>
      <c r="G30" s="18" t="str">
        <f>IF(NOT($A30=""),VLOOKUP($A30,GENERAL!$A$3:G$216,7,FALSE),"")</f>
        <v/>
      </c>
      <c r="H30" s="18" t="str">
        <f t="shared" ref="H30:K30" si="29">IF(NOT($A30=""),CEILING($G30*(1+L30),50),"")</f>
        <v/>
      </c>
      <c r="I30" s="18" t="str">
        <f t="shared" si="29"/>
        <v/>
      </c>
      <c r="J30" s="18" t="str">
        <f t="shared" si="29"/>
        <v/>
      </c>
      <c r="K30" s="18" t="str">
        <f t="shared" si="29"/>
        <v/>
      </c>
      <c r="L30" s="15" t="str">
        <f>IF(NOT($A30=""),VLOOKUP($A30,GENERAL!$A$2:O$216,12,FALSE),"")</f>
        <v/>
      </c>
      <c r="M30" s="15" t="str">
        <f>IF(NOT($A30=""),VLOOKUP($A30,GENERAL!$A$2:P$216,13,FALSE),"")</f>
        <v/>
      </c>
      <c r="N30" s="15" t="str">
        <f>IF(NOT($A30=""),VLOOKUP($A30,GENERAL!$A$2:Q$216,14,FALSE),"")</f>
        <v/>
      </c>
      <c r="O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9" t="str">
        <f>IF(NOT($A31=""),VLOOKUP($A31,GENERAL!$A$3:E$216,5,FALSE),"")</f>
        <v/>
      </c>
      <c r="F31" s="19" t="str">
        <f>IF(NOT($A31=""),VLOOKUP($A31,GENERAL!$A$3:F$216,6,FALSE),"")</f>
        <v/>
      </c>
      <c r="G31" s="18" t="str">
        <f>IF(NOT($A31=""),VLOOKUP($A31,GENERAL!$A$3:G$216,7,FALSE),"")</f>
        <v/>
      </c>
      <c r="H31" s="18" t="str">
        <f t="shared" ref="H31:K31" si="30">IF(NOT($A31=""),CEILING($G31*(1+L31),50),"")</f>
        <v/>
      </c>
      <c r="I31" s="18" t="str">
        <f t="shared" si="30"/>
        <v/>
      </c>
      <c r="J31" s="18" t="str">
        <f t="shared" si="30"/>
        <v/>
      </c>
      <c r="K31" s="18" t="str">
        <f t="shared" si="30"/>
        <v/>
      </c>
      <c r="L31" s="15" t="str">
        <f>IF(NOT($A31=""),VLOOKUP($A31,GENERAL!$A$2:O$216,12,FALSE),"")</f>
        <v/>
      </c>
      <c r="M31" s="15" t="str">
        <f>IF(NOT($A31=""),VLOOKUP($A31,GENERAL!$A$2:P$216,13,FALSE),"")</f>
        <v/>
      </c>
      <c r="N31" s="15" t="str">
        <f>IF(NOT($A31=""),VLOOKUP($A31,GENERAL!$A$2:Q$216,14,FALSE),"")</f>
        <v/>
      </c>
      <c r="O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9" t="str">
        <f>IF(NOT($A32=""),VLOOKUP($A32,GENERAL!$A$3:E$216,5,FALSE),"")</f>
        <v/>
      </c>
      <c r="F32" s="19" t="str">
        <f>IF(NOT($A32=""),VLOOKUP($A32,GENERAL!$A$3:F$216,6,FALSE),"")</f>
        <v/>
      </c>
      <c r="G32" s="18" t="str">
        <f>IF(NOT($A32=""),VLOOKUP($A32,GENERAL!$A$3:G$216,7,FALSE),"")</f>
        <v/>
      </c>
      <c r="H32" s="18" t="str">
        <f t="shared" ref="H32:K32" si="31">IF(NOT($A32=""),CEILING($G32*(1+L32),50),"")</f>
        <v/>
      </c>
      <c r="I32" s="18" t="str">
        <f t="shared" si="31"/>
        <v/>
      </c>
      <c r="J32" s="18" t="str">
        <f t="shared" si="31"/>
        <v/>
      </c>
      <c r="K32" s="18" t="str">
        <f t="shared" si="31"/>
        <v/>
      </c>
      <c r="L32" s="15" t="str">
        <f>IF(NOT($A32=""),VLOOKUP($A32,GENERAL!$A$2:O$216,12,FALSE),"")</f>
        <v/>
      </c>
      <c r="M32" s="15" t="str">
        <f>IF(NOT($A32=""),VLOOKUP($A32,GENERAL!$A$2:P$216,13,FALSE),"")</f>
        <v/>
      </c>
      <c r="N32" s="15" t="str">
        <f>IF(NOT($A32=""),VLOOKUP($A32,GENERAL!$A$2:Q$216,14,FALSE),"")</f>
        <v/>
      </c>
      <c r="O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9" t="str">
        <f>IF(NOT($A33=""),VLOOKUP($A33,GENERAL!$A$3:E$216,5,FALSE),"")</f>
        <v/>
      </c>
      <c r="F33" s="19" t="str">
        <f>IF(NOT($A33=""),VLOOKUP($A33,GENERAL!$A$3:F$216,6,FALSE),"")</f>
        <v/>
      </c>
      <c r="G33" s="18" t="str">
        <f>IF(NOT($A33=""),VLOOKUP($A33,GENERAL!$A$3:G$216,7,FALSE),"")</f>
        <v/>
      </c>
      <c r="H33" s="18" t="str">
        <f t="shared" ref="H33:K33" si="32">IF(NOT($A33=""),CEILING($G33*(1+L33),50),"")</f>
        <v/>
      </c>
      <c r="I33" s="18" t="str">
        <f t="shared" si="32"/>
        <v/>
      </c>
      <c r="J33" s="18" t="str">
        <f t="shared" si="32"/>
        <v/>
      </c>
      <c r="K33" s="18" t="str">
        <f t="shared" si="32"/>
        <v/>
      </c>
      <c r="L33" s="15" t="str">
        <f>IF(NOT($A33=""),VLOOKUP($A33,GENERAL!$A$2:O$216,12,FALSE),"")</f>
        <v/>
      </c>
      <c r="M33" s="15" t="str">
        <f>IF(NOT($A33=""),VLOOKUP($A33,GENERAL!$A$2:P$216,13,FALSE),"")</f>
        <v/>
      </c>
      <c r="N33" s="15" t="str">
        <f>IF(NOT($A33=""),VLOOKUP($A33,GENERAL!$A$2:Q$216,14,FALSE),"")</f>
        <v/>
      </c>
      <c r="O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9" t="str">
        <f>IF(NOT($A34=""),VLOOKUP($A34,GENERAL!$A$3:E$216,5,FALSE),"")</f>
        <v/>
      </c>
      <c r="F34" s="19" t="str">
        <f>IF(NOT($A34=""),VLOOKUP($A34,GENERAL!$A$3:F$216,6,FALSE),"")</f>
        <v/>
      </c>
      <c r="G34" s="18" t="str">
        <f>IF(NOT($A34=""),VLOOKUP($A34,GENERAL!$A$3:G$216,7,FALSE),"")</f>
        <v/>
      </c>
      <c r="H34" s="18" t="str">
        <f t="shared" ref="H34:K34" si="33">IF(NOT($A34=""),CEILING($G34*(1+L34),50),"")</f>
        <v/>
      </c>
      <c r="I34" s="18" t="str">
        <f t="shared" si="33"/>
        <v/>
      </c>
      <c r="J34" s="18" t="str">
        <f t="shared" si="33"/>
        <v/>
      </c>
      <c r="K34" s="18" t="str">
        <f t="shared" si="33"/>
        <v/>
      </c>
      <c r="L34" s="15" t="str">
        <f>IF(NOT($A34=""),VLOOKUP($A34,GENERAL!$A$2:O$216,12,FALSE),"")</f>
        <v/>
      </c>
      <c r="M34" s="15" t="str">
        <f>IF(NOT($A34=""),VLOOKUP($A34,GENERAL!$A$2:P$216,13,FALSE),"")</f>
        <v/>
      </c>
      <c r="N34" s="15" t="str">
        <f>IF(NOT($A34=""),VLOOKUP($A34,GENERAL!$A$2:Q$216,14,FALSE),"")</f>
        <v/>
      </c>
      <c r="O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9" t="str">
        <f>IF(NOT($A35=""),VLOOKUP($A35,GENERAL!$A$3:E$216,5,FALSE),"")</f>
        <v/>
      </c>
      <c r="F35" s="19" t="str">
        <f>IF(NOT($A35=""),VLOOKUP($A35,GENERAL!$A$3:F$216,6,FALSE),"")</f>
        <v/>
      </c>
      <c r="G35" s="18" t="str">
        <f>IF(NOT($A35=""),VLOOKUP($A35,GENERAL!$A$3:G$216,7,FALSE),"")</f>
        <v/>
      </c>
      <c r="H35" s="18" t="str">
        <f t="shared" ref="H35:K35" si="34">IF(NOT($A35=""),CEILING($G35*(1+L35),50),"")</f>
        <v/>
      </c>
      <c r="I35" s="18" t="str">
        <f t="shared" si="34"/>
        <v/>
      </c>
      <c r="J35" s="18" t="str">
        <f t="shared" si="34"/>
        <v/>
      </c>
      <c r="K35" s="18" t="str">
        <f t="shared" si="34"/>
        <v/>
      </c>
      <c r="L35" s="15" t="str">
        <f>IF(NOT($A35=""),VLOOKUP($A35,GENERAL!$A$2:O$216,12,FALSE),"")</f>
        <v/>
      </c>
      <c r="M35" s="15" t="str">
        <f>IF(NOT($A35=""),VLOOKUP($A35,GENERAL!$A$2:P$216,13,FALSE),"")</f>
        <v/>
      </c>
      <c r="N35" s="15" t="str">
        <f>IF(NOT($A35=""),VLOOKUP($A35,GENERAL!$A$2:Q$216,14,FALSE),"")</f>
        <v/>
      </c>
      <c r="O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9" t="str">
        <f>IF(NOT($A36=""),VLOOKUP($A36,GENERAL!$A$3:E$216,5,FALSE),"")</f>
        <v/>
      </c>
      <c r="F36" s="19" t="str">
        <f>IF(NOT($A36=""),VLOOKUP($A36,GENERAL!$A$3:F$216,6,FALSE),"")</f>
        <v/>
      </c>
      <c r="G36" s="18" t="str">
        <f>IF(NOT($A36=""),VLOOKUP($A36,GENERAL!$A$3:G$216,7,FALSE),"")</f>
        <v/>
      </c>
      <c r="H36" s="18" t="str">
        <f t="shared" ref="H36:K36" si="35">IF(NOT($A36=""),CEILING($G36*(1+L36),50),"")</f>
        <v/>
      </c>
      <c r="I36" s="18" t="str">
        <f t="shared" si="35"/>
        <v/>
      </c>
      <c r="J36" s="18" t="str">
        <f t="shared" si="35"/>
        <v/>
      </c>
      <c r="K36" s="18" t="str">
        <f t="shared" si="35"/>
        <v/>
      </c>
      <c r="L36" s="15" t="str">
        <f>IF(NOT($A36=""),VLOOKUP($A36,GENERAL!$A$2:O$216,12,FALSE),"")</f>
        <v/>
      </c>
      <c r="M36" s="15" t="str">
        <f>IF(NOT($A36=""),VLOOKUP($A36,GENERAL!$A$2:P$216,13,FALSE),"")</f>
        <v/>
      </c>
      <c r="N36" s="15" t="str">
        <f>IF(NOT($A36=""),VLOOKUP($A36,GENERAL!$A$2:Q$216,14,FALSE),"")</f>
        <v/>
      </c>
      <c r="O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9" t="str">
        <f>IF(NOT($A37=""),VLOOKUP($A37,GENERAL!$A$3:E$216,5,FALSE),"")</f>
        <v/>
      </c>
      <c r="F37" s="19" t="str">
        <f>IF(NOT($A37=""),VLOOKUP($A37,GENERAL!$A$3:F$216,6,FALSE),"")</f>
        <v/>
      </c>
      <c r="G37" s="18" t="str">
        <f>IF(NOT($A37=""),VLOOKUP($A37,GENERAL!$A$3:G$216,7,FALSE),"")</f>
        <v/>
      </c>
      <c r="H37" s="18" t="str">
        <f t="shared" ref="H37:K37" si="36">IF(NOT($A37=""),CEILING($G37*(1+L37),50),"")</f>
        <v/>
      </c>
      <c r="I37" s="18" t="str">
        <f t="shared" si="36"/>
        <v/>
      </c>
      <c r="J37" s="18" t="str">
        <f t="shared" si="36"/>
        <v/>
      </c>
      <c r="K37" s="18" t="str">
        <f t="shared" si="36"/>
        <v/>
      </c>
      <c r="L37" s="15" t="str">
        <f>IF(NOT($A37=""),VLOOKUP($A37,GENERAL!$A$2:O$216,12,FALSE),"")</f>
        <v/>
      </c>
      <c r="M37" s="15" t="str">
        <f>IF(NOT($A37=""),VLOOKUP($A37,GENERAL!$A$2:P$216,13,FALSE),"")</f>
        <v/>
      </c>
      <c r="N37" s="15" t="str">
        <f>IF(NOT($A37=""),VLOOKUP($A37,GENERAL!$A$2:Q$216,14,FALSE),"")</f>
        <v/>
      </c>
      <c r="O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E38" s="19" t="str">
        <f>IF(NOT($A38=""),VLOOKUP($A38,GENERAL!$A$3:E$216,5,FALSE),"")</f>
        <v/>
      </c>
      <c r="F38" s="19" t="str">
        <f>IF(NOT($A38=""),VLOOKUP($A38,GENERAL!$A$3:F$216,6,FALSE),"")</f>
        <v/>
      </c>
      <c r="G38" s="18" t="str">
        <f>IF(NOT($A38=""),VLOOKUP($A38,GENERAL!$A$3:G$216,7,FALSE),"")</f>
        <v/>
      </c>
      <c r="H38" s="18" t="str">
        <f t="shared" ref="H38:K38" si="37">IF(NOT($A38=""),CEILING($G38*(1+L38),50),"")</f>
        <v/>
      </c>
      <c r="I38" s="18" t="str">
        <f t="shared" si="37"/>
        <v/>
      </c>
      <c r="J38" s="18" t="str">
        <f t="shared" si="37"/>
        <v/>
      </c>
      <c r="K38" s="18" t="str">
        <f t="shared" si="37"/>
        <v/>
      </c>
      <c r="L38" s="15" t="str">
        <f>IF(NOT($A38=""),VLOOKUP($A38,GENERAL!$A$2:O$216,12,FALSE),"")</f>
        <v/>
      </c>
      <c r="M38" s="15" t="str">
        <f>IF(NOT($A38=""),VLOOKUP($A38,GENERAL!$A$2:P$216,13,FALSE),"")</f>
        <v/>
      </c>
      <c r="N38" s="15" t="str">
        <f>IF(NOT($A38=""),VLOOKUP($A38,GENERAL!$A$2:Q$216,14,FALSE),"")</f>
        <v/>
      </c>
      <c r="O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IF(NOT($A45=""),VLOOKUP($A45,GENERAL!$A$3:B$216,2,FALSE),"")</f>
        <v/>
      </c>
      <c r="C45" s="19" t="str">
        <f>IF(NOT($A45=""),VLOOKUP($A45,GENERAL!$A$3:C$216,3,FALSE),"")</f>
        <v/>
      </c>
      <c r="D45" s="19" t="str">
        <f>IF(NOT($A45=""),VLOOKUP($A45,GENERAL!$A$3:D$216,4,FALSE),"")</f>
        <v/>
      </c>
      <c r="E45" s="19" t="str">
        <f>IF(NOT($A45=""),VLOOKUP($A45,GENERAL!$A$3:E$216,5,FALSE),"")</f>
        <v/>
      </c>
      <c r="F45" s="19" t="str">
        <f>IF(NOT($A45=""),VLOOKUP($A45,GENERAL!$A$3:F$216,6,FALSE),"")</f>
        <v/>
      </c>
      <c r="G45" s="18" t="str">
        <f>IF(NOT($A45=""),VLOOKUP($A45,GENERAL!$A$3:G$216,7,FALSE),"")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IF(NOT($A46=""),VLOOKUP($A46,GENERAL!$A$3:B$216,2,FALSE),"")</f>
        <v/>
      </c>
      <c r="C46" s="19" t="str">
        <f>IF(NOT($A46=""),VLOOKUP($A46,GENERAL!$A$3:C$216,3,FALSE),"")</f>
        <v/>
      </c>
      <c r="D46" s="19" t="str">
        <f>IF(NOT($A46=""),VLOOKUP($A46,GENERAL!$A$3:D$216,4,FALSE),"")</f>
        <v/>
      </c>
      <c r="E46" s="19" t="str">
        <f>IF(NOT($A46=""),VLOOKUP($A46,GENERAL!$A$3:E$216,5,FALSE),"")</f>
        <v/>
      </c>
      <c r="F46" s="19" t="str">
        <f>IF(NOT($A46=""),VLOOKUP($A46,GENERAL!$A$3:F$216,6,FALSE),"")</f>
        <v/>
      </c>
      <c r="G46" s="18" t="str">
        <f>IF(NOT($A46=""),VLOOKUP($A46,GENERAL!$A$3:G$216,7,FALSE),"")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IF(NOT($A47=""),VLOOKUP($A47,GENERAL!$A$3:B$216,2,FALSE),"")</f>
        <v/>
      </c>
      <c r="C47" s="19" t="str">
        <f>IF(NOT($A47=""),VLOOKUP($A47,GENERAL!$A$3:C$216,3,FALSE),"")</f>
        <v/>
      </c>
      <c r="D47" s="19" t="str">
        <f>IF(NOT($A47=""),VLOOKUP($A47,GENERAL!$A$3:D$216,4,FALSE),"")</f>
        <v/>
      </c>
      <c r="E47" s="19" t="str">
        <f>IF(NOT($A47=""),VLOOKUP($A47,GENERAL!$A$3:E$216,5,FALSE),"")</f>
        <v/>
      </c>
      <c r="F47" s="19" t="str">
        <f>IF(NOT($A47=""),VLOOKUP($A47,GENERAL!$A$3:F$216,6,FALSE),"")</f>
        <v/>
      </c>
      <c r="G47" s="18" t="str">
        <f>IF(NOT($A47=""),VLOOKUP($A47,GENERAL!$A$3:G$216,7,FALSE),"")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IF(NOT($A48=""),VLOOKUP($A48,GENERAL!$A$3:B$216,2,FALSE),"")</f>
        <v/>
      </c>
      <c r="C48" s="19" t="str">
        <f>IF(NOT($A48=""),VLOOKUP($A48,GENERAL!$A$3:C$216,3,FALSE),"")</f>
        <v/>
      </c>
      <c r="D48" s="19" t="str">
        <f>IF(NOT($A48=""),VLOOKUP($A48,GENERAL!$A$3:D$216,4,FALSE),"")</f>
        <v/>
      </c>
      <c r="E48" s="19" t="str">
        <f>IF(NOT($A48=""),VLOOKUP($A48,GENERAL!$A$3:E$216,5,FALSE),"")</f>
        <v/>
      </c>
      <c r="F48" s="19" t="str">
        <f>IF(NOT($A48=""),VLOOKUP($A48,GENERAL!$A$3:F$216,6,FALSE),"")</f>
        <v/>
      </c>
      <c r="G48" s="18" t="str">
        <f>IF(NOT($A48=""),VLOOKUP($A48,GENERAL!$A$3:G$216,7,FALSE),"")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IF(NOT($A49=""),VLOOKUP($A49,GENERAL!$A$3:B$216,2,FALSE),"")</f>
        <v/>
      </c>
      <c r="C49" s="19" t="str">
        <f>IF(NOT($A49=""),VLOOKUP($A49,GENERAL!$A$3:C$216,3,FALSE),"")</f>
        <v/>
      </c>
      <c r="D49" s="19" t="str">
        <f>IF(NOT($A49=""),VLOOKUP($A49,GENERAL!$A$3:D$216,4,FALSE),"")</f>
        <v/>
      </c>
      <c r="E49" s="19" t="str">
        <f>IF(NOT($A49=""),VLOOKUP($A49,GENERAL!$A$3:E$216,5,FALSE),"")</f>
        <v/>
      </c>
      <c r="F49" s="19" t="str">
        <f>IF(NOT($A49=""),VLOOKUP($A49,GENERAL!$A$3:F$216,6,FALSE),"")</f>
        <v/>
      </c>
      <c r="G49" s="18" t="str">
        <f>IF(NOT($A49=""),VLOOKUP($A49,GENERAL!$A$3:G$216,7,FALSE),"")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IF(NOT($A50=""),VLOOKUP($A50,GENERAL!$A$3:B$216,2,FALSE),"")</f>
        <v/>
      </c>
      <c r="C50" s="19" t="str">
        <f>IF(NOT($A50=""),VLOOKUP($A50,GENERAL!$A$3:C$216,3,FALSE),"")</f>
        <v/>
      </c>
      <c r="D50" s="19" t="str">
        <f>IF(NOT($A50=""),VLOOKUP($A50,GENERAL!$A$3:D$216,4,FALSE),"")</f>
        <v/>
      </c>
      <c r="E50" s="19" t="str">
        <f>IF(NOT($A50=""),VLOOKUP($A50,GENERAL!$A$3:E$216,5,FALSE),"")</f>
        <v/>
      </c>
      <c r="F50" s="19" t="str">
        <f>IF(NOT($A50=""),VLOOKUP($A50,GENERAL!$A$3:F$216,6,FALSE),"")</f>
        <v/>
      </c>
      <c r="G50" s="18" t="str">
        <f>IF(NOT($A50=""),VLOOKUP($A50,GENERAL!$A$3:G$216,7,FALSE),"")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IF(NOT($A51=""),VLOOKUP($A51,GENERAL!$A$3:B$216,2,FALSE),"")</f>
        <v/>
      </c>
      <c r="C51" s="19" t="str">
        <f>IF(NOT($A51=""),VLOOKUP($A51,GENERAL!$A$3:C$216,3,FALSE),"")</f>
        <v/>
      </c>
      <c r="D51" s="19" t="str">
        <f>IF(NOT($A51=""),VLOOKUP($A51,GENERAL!$A$3:D$216,4,FALSE),"")</f>
        <v/>
      </c>
      <c r="E51" s="19" t="str">
        <f>IF(NOT($A51=""),VLOOKUP($A51,GENERAL!$A$3:E$216,5,FALSE),"")</f>
        <v/>
      </c>
      <c r="F51" s="19" t="str">
        <f>IF(NOT($A51=""),VLOOKUP($A51,GENERAL!$A$3:F$216,6,FALSE),"")</f>
        <v/>
      </c>
      <c r="G51" s="18" t="str">
        <f>IF(NOT($A51=""),VLOOKUP($A51,GENERAL!$A$3:G$216,7,FALSE),"")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IF(NOT($A52=""),VLOOKUP($A52,GENERAL!$A$3:B$216,2,FALSE),"")</f>
        <v/>
      </c>
      <c r="C52" s="19" t="str">
        <f>IF(NOT($A52=""),VLOOKUP($A52,GENERAL!$A$3:C$216,3,FALSE),"")</f>
        <v/>
      </c>
      <c r="D52" s="19" t="str">
        <f>IF(NOT($A52=""),VLOOKUP($A52,GENERAL!$A$3:D$216,4,FALSE),"")</f>
        <v/>
      </c>
      <c r="E52" s="19" t="str">
        <f>IF(NOT($A52=""),VLOOKUP($A52,GENERAL!$A$3:E$216,5,FALSE),"")</f>
        <v/>
      </c>
      <c r="F52" s="19" t="str">
        <f>IF(NOT($A52=""),VLOOKUP($A52,GENERAL!$A$3:F$216,6,FALSE),"")</f>
        <v/>
      </c>
      <c r="G52" s="18" t="str">
        <f>IF(NOT($A52=""),VLOOKUP($A52,GENERAL!$A$3:G$216,7,FALSE),"")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B53" s="19" t="str">
        <f>IF(NOT($A53=""),VLOOKUP($A53,GENERAL!$A$3:B$216,2,FALSE),"")</f>
        <v/>
      </c>
      <c r="C53" s="19" t="str">
        <f>IF(NOT($A53=""),VLOOKUP($A53,GENERAL!$A$3:C$216,3,FALSE),"")</f>
        <v/>
      </c>
      <c r="D53" s="19" t="str">
        <f>IF(NOT($A53=""),VLOOKUP($A53,GENERAL!$A$3:D$216,4,FALSE),"")</f>
        <v/>
      </c>
      <c r="E53" s="19" t="str">
        <f>IF(NOT($A53=""),VLOOKUP($A53,GENERAL!$A$3:E$216,5,FALSE),"")</f>
        <v/>
      </c>
      <c r="F53" s="19" t="str">
        <f>IF(NOT($A53=""),VLOOKUP($A53,GENERAL!$A$3:F$216,6,FALSE),"")</f>
        <v/>
      </c>
      <c r="G53" s="18" t="str">
        <f>IF(NOT($A53=""),VLOOKUP($A53,GENERAL!$A$3:G$216,7,FALSE),"")</f>
        <v/>
      </c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B54" s="19" t="str">
        <f>IF(NOT($A54=""),VLOOKUP($A54,GENERAL!$A$3:B$216,2,FALSE),"")</f>
        <v/>
      </c>
      <c r="C54" s="19" t="str">
        <f>IF(NOT($A54=""),VLOOKUP($A54,GENERAL!$A$3:C$216,3,FALSE),"")</f>
        <v/>
      </c>
      <c r="D54" s="19" t="str">
        <f>IF(NOT($A54=""),VLOOKUP($A54,GENERAL!$A$3:D$216,4,FALSE),"")</f>
        <v/>
      </c>
      <c r="E54" s="19" t="str">
        <f>IF(NOT($A54=""),VLOOKUP($A54,GENERAL!$A$3:E$216,5,FALSE),"")</f>
        <v/>
      </c>
      <c r="F54" s="19" t="str">
        <f>IF(NOT($A54=""),VLOOKUP($A54,GENERAL!$A$3:F$216,6,FALSE),"")</f>
        <v/>
      </c>
      <c r="G54" s="18" t="str">
        <f>IF(NOT($A54=""),VLOOKUP($A54,GENERAL!$A$3:G$216,7,FALSE),"")</f>
        <v/>
      </c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B55" s="19" t="str">
        <f>IF(NOT($A55=""),VLOOKUP($A55,GENERAL!$A$3:B$216,2,FALSE),"")</f>
        <v/>
      </c>
      <c r="C55" s="19" t="str">
        <f>IF(NOT($A55=""),VLOOKUP($A55,GENERAL!$A$3:C$216,3,FALSE),"")</f>
        <v/>
      </c>
      <c r="D55" s="19" t="str">
        <f>IF(NOT($A55=""),VLOOKUP($A55,GENERAL!$A$3:D$216,4,FALSE),"")</f>
        <v/>
      </c>
      <c r="E55" s="19" t="str">
        <f>IF(NOT($A55=""),VLOOKUP($A55,GENERAL!$A$3:E$216,5,FALSE),"")</f>
        <v/>
      </c>
      <c r="F55" s="19" t="str">
        <f>IF(NOT($A55=""),VLOOKUP($A55,GENERAL!$A$3:F$216,6,FALSE),"")</f>
        <v/>
      </c>
      <c r="G55" s="18" t="str">
        <f>IF(NOT($A55=""),VLOOKUP($A55,GENERAL!$A$3:G$216,7,FALSE),"")</f>
        <v/>
      </c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IF(NOT($A55=""),VLOOKUP($A55,GENERAL!$A$2:O$216,12,FALSE),"")</f>
        <v/>
      </c>
      <c r="M55" s="15" t="str">
        <f>IF(NOT($A55=""),VLOOKUP($A55,GENERAL!$A$2:P$216,13,FALSE),"")</f>
        <v/>
      </c>
      <c r="N55" s="15" t="str">
        <f>IF(NOT($A55=""),VLOOKUP($A55,GENERAL!$A$2:Q$216,14,FALSE),"")</f>
        <v/>
      </c>
      <c r="O55" s="15" t="str">
        <f>IF(NOT($A55=""),VLOOKUP($A55,GENERAL!$A$2:R$216,15,FALSE),"")</f>
        <v/>
      </c>
    </row>
    <row r="56" ht="15.75" customHeight="1">
      <c r="B56" s="19" t="str">
        <f>IF(NOT($A56=""),VLOOKUP($A56,GENERAL!$A$3:B$216,2,FALSE),"")</f>
        <v/>
      </c>
      <c r="C56" s="19" t="str">
        <f>IF(NOT($A56=""),VLOOKUP($A56,GENERAL!$A$3:C$216,3,FALSE),"")</f>
        <v/>
      </c>
      <c r="D56" s="19" t="str">
        <f>IF(NOT($A56=""),VLOOKUP($A56,GENERAL!$A$3:D$216,4,FALSE),"")</f>
        <v/>
      </c>
      <c r="E56" s="19" t="str">
        <f>IF(NOT($A56=""),VLOOKUP($A56,GENERAL!$A$3:E$216,5,FALSE),"")</f>
        <v/>
      </c>
      <c r="F56" s="19" t="str">
        <f>IF(NOT($A56=""),VLOOKUP($A56,GENERAL!$A$3:F$216,6,FALSE),"")</f>
        <v/>
      </c>
      <c r="G56" s="18" t="str">
        <f>IF(NOT($A56=""),VLOOKUP($A56,GENERAL!$A$3:G$216,7,FALSE),"")</f>
        <v/>
      </c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IF(NOT($A56=""),VLOOKUP($A56,GENERAL!$A$2:O$216,12,FALSE),"")</f>
        <v/>
      </c>
      <c r="M56" s="15" t="str">
        <f>IF(NOT($A56=""),VLOOKUP($A56,GENERAL!$A$2:P$216,13,FALSE),"")</f>
        <v/>
      </c>
      <c r="N56" s="15" t="str">
        <f>IF(NOT($A56=""),VLOOKUP($A56,GENERAL!$A$2:Q$216,14,FALSE),"")</f>
        <v/>
      </c>
      <c r="O56" s="15" t="str">
        <f>IF(NOT($A56=""),VLOOKUP($A56,GENERAL!$A$2:R$216,15,FALSE),"")</f>
        <v/>
      </c>
    </row>
    <row r="57" ht="15.75" customHeight="1">
      <c r="B57" s="19" t="str">
        <f>IF(NOT($A57=""),VLOOKUP($A57,GENERAL!$A$3:B$216,2,FALSE),"")</f>
        <v/>
      </c>
      <c r="C57" s="19" t="str">
        <f>IF(NOT($A57=""),VLOOKUP($A57,GENERAL!$A$3:C$216,3,FALSE),"")</f>
        <v/>
      </c>
      <c r="D57" s="19" t="str">
        <f>IF(NOT($A57=""),VLOOKUP($A57,GENERAL!$A$3:D$216,4,FALSE),"")</f>
        <v/>
      </c>
      <c r="E57" s="19" t="str">
        <f>IF(NOT($A57=""),VLOOKUP($A57,GENERAL!$A$3:E$216,5,FALSE),"")</f>
        <v/>
      </c>
      <c r="F57" s="19" t="str">
        <f>IF(NOT($A57=""),VLOOKUP($A57,GENERAL!$A$3:F$216,6,FALSE),"")</f>
        <v/>
      </c>
      <c r="G57" s="18" t="str">
        <f>IF(NOT($A57=""),VLOOKUP($A57,GENERAL!$A$3:G$216,7,FALSE),"")</f>
        <v/>
      </c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IF(NOT($A57=""),VLOOKUP($A57,GENERAL!$A$2:O$216,12,FALSE),"")</f>
        <v/>
      </c>
      <c r="M57" s="15" t="str">
        <f>IF(NOT($A57=""),VLOOKUP($A57,GENERAL!$A$2:P$216,13,FALSE),"")</f>
        <v/>
      </c>
      <c r="N57" s="15" t="str">
        <f>IF(NOT($A57=""),VLOOKUP($A57,GENERAL!$A$2:Q$216,14,FALSE),"")</f>
        <v/>
      </c>
      <c r="O57" s="15" t="str">
        <f>IF(NOT($A57=""),VLOOKUP($A57,GENERAL!$A$2:R$216,15,FALSE),"")</f>
        <v/>
      </c>
    </row>
    <row r="58" ht="15.75" customHeight="1">
      <c r="B58" s="19" t="str">
        <f>IF(NOT($A58=""),VLOOKUP($A58,GENERAL!$A$3:B$216,2,FALSE),"")</f>
        <v/>
      </c>
      <c r="C58" s="19" t="str">
        <f>IF(NOT($A58=""),VLOOKUP($A58,GENERAL!$A$3:C$216,3,FALSE),"")</f>
        <v/>
      </c>
      <c r="D58" s="19" t="str">
        <f>IF(NOT($A58=""),VLOOKUP($A58,GENERAL!$A$3:D$216,4,FALSE),"")</f>
        <v/>
      </c>
      <c r="E58" s="19" t="str">
        <f>IF(NOT($A58=""),VLOOKUP($A58,GENERAL!$A$3:E$216,5,FALSE),"")</f>
        <v/>
      </c>
      <c r="F58" s="19" t="str">
        <f>IF(NOT($A58=""),VLOOKUP($A58,GENERAL!$A$3:F$216,6,FALSE),"")</f>
        <v/>
      </c>
      <c r="G58" s="18" t="str">
        <f>IF(NOT($A58=""),VLOOKUP($A58,GENERAL!$A$3:G$216,7,FALSE),"")</f>
        <v/>
      </c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IF(NOT($A58=""),VLOOKUP($A58,GENERAL!$A$2:O$216,12,FALSE),"")</f>
        <v/>
      </c>
      <c r="M58" s="15" t="str">
        <f>IF(NOT($A58=""),VLOOKUP($A58,GENERAL!$A$2:P$216,13,FALSE),"")</f>
        <v/>
      </c>
      <c r="N58" s="15" t="str">
        <f>IF(NOT($A58=""),VLOOKUP($A58,GENERAL!$A$2:Q$216,14,FALSE),"")</f>
        <v/>
      </c>
      <c r="O58" s="15" t="str">
        <f>IF(NOT($A58=""),VLOOKUP($A58,GENERAL!$A$2:R$216,15,FALSE),"")</f>
        <v/>
      </c>
    </row>
    <row r="59" ht="15.75" customHeight="1">
      <c r="B59" s="19" t="str">
        <f>IF(NOT($A59=""),VLOOKUP($A59,GENERAL!$A$3:B$216,2,FALSE),"")</f>
        <v/>
      </c>
      <c r="C59" s="19" t="str">
        <f>IF(NOT($A59=""),VLOOKUP($A59,GENERAL!$A$3:C$216,3,FALSE),"")</f>
        <v/>
      </c>
      <c r="D59" s="19" t="str">
        <f>IF(NOT($A59=""),VLOOKUP($A59,GENERAL!$A$3:D$216,4,FALSE),"")</f>
        <v/>
      </c>
      <c r="E59" s="19" t="str">
        <f>IF(NOT($A59=""),VLOOKUP($A59,GENERAL!$A$3:E$216,5,FALSE),"")</f>
        <v/>
      </c>
      <c r="F59" s="19" t="str">
        <f>IF(NOT($A59=""),VLOOKUP($A59,GENERAL!$A$3:F$216,6,FALSE),"")</f>
        <v/>
      </c>
      <c r="G59" s="18" t="str">
        <f>IF(NOT($A59=""),VLOOKUP($A59,GENERAL!$A$3:G$216,7,FALSE),"")</f>
        <v/>
      </c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IF(NOT($A59=""),VLOOKUP($A59,GENERAL!$A$2:O$216,12,FALSE),"")</f>
        <v/>
      </c>
      <c r="M59" s="15" t="str">
        <f>IF(NOT($A59=""),VLOOKUP($A59,GENERAL!$A$2:P$216,13,FALSE),"")</f>
        <v/>
      </c>
      <c r="N59" s="15" t="str">
        <f>IF(NOT($A59=""),VLOOKUP($A59,GENERAL!$A$2:Q$216,14,FALSE),"")</f>
        <v/>
      </c>
      <c r="O59" s="15" t="str">
        <f>IF(NOT($A59=""),VLOOKUP($A59,GENERAL!$A$2:R$216,15,FALSE),"")</f>
        <v/>
      </c>
    </row>
    <row r="60" ht="15.75" customHeight="1">
      <c r="B60" s="19" t="str">
        <f>IF(NOT($A60=""),VLOOKUP($A60,GENERAL!$A$3:B$216,2,FALSE),"")</f>
        <v/>
      </c>
      <c r="C60" s="19" t="str">
        <f>IF(NOT($A60=""),VLOOKUP($A60,GENERAL!$A$3:C$216,3,FALSE),"")</f>
        <v/>
      </c>
      <c r="D60" s="19" t="str">
        <f>IF(NOT($A60=""),VLOOKUP($A60,GENERAL!$A$3:D$216,4,FALSE),"")</f>
        <v/>
      </c>
      <c r="E60" s="19" t="str">
        <f>IF(NOT($A60=""),VLOOKUP($A60,GENERAL!$A$3:E$216,5,FALSE),"")</f>
        <v/>
      </c>
      <c r="F60" s="19" t="str">
        <f>IF(NOT($A60=""),VLOOKUP($A60,GENERAL!$A$3:F$216,6,FALSE),"")</f>
        <v/>
      </c>
      <c r="G60" s="18" t="str">
        <f>IF(NOT($A60=""),VLOOKUP($A60,GENERAL!$A$3:G$216,7,FALSE),"")</f>
        <v/>
      </c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IF(NOT($A60=""),VLOOKUP($A60,GENERAL!$A$2:O$216,12,FALSE),"")</f>
        <v/>
      </c>
      <c r="M60" s="15" t="str">
        <f>IF(NOT($A60=""),VLOOKUP($A60,GENERAL!$A$2:P$216,13,FALSE),"")</f>
        <v/>
      </c>
      <c r="N60" s="15" t="str">
        <f>IF(NOT($A60=""),VLOOKUP($A60,GENERAL!$A$2:Q$216,14,FALSE),"")</f>
        <v/>
      </c>
      <c r="O60" s="15" t="str">
        <f>IF(NOT($A60=""),VLOOKUP($A60,GENERAL!$A$2:R$216,15,FALSE),"")</f>
        <v/>
      </c>
    </row>
    <row r="61" ht="15.75" customHeight="1">
      <c r="B61" s="19" t="str">
        <f>IF(NOT($A61=""),VLOOKUP($A61,GENERAL!$A$3:B$216,2,FALSE),"")</f>
        <v/>
      </c>
      <c r="C61" s="19" t="str">
        <f>IF(NOT($A61=""),VLOOKUP($A61,GENERAL!$A$3:C$216,3,FALSE),"")</f>
        <v/>
      </c>
      <c r="D61" s="19" t="str">
        <f>IF(NOT($A61=""),VLOOKUP($A61,GENERAL!$A$3:D$216,4,FALSE),"")</f>
        <v/>
      </c>
      <c r="E61" s="19" t="str">
        <f>IF(NOT($A61=""),VLOOKUP($A61,GENERAL!$A$3:E$216,5,FALSE),"")</f>
        <v/>
      </c>
      <c r="F61" s="19" t="str">
        <f>IF(NOT($A61=""),VLOOKUP($A61,GENERAL!$A$3:F$216,6,FALSE),"")</f>
        <v/>
      </c>
      <c r="G61" s="18" t="str">
        <f>IF(NOT($A61=""),VLOOKUP($A61,GENERAL!$A$3:G$216,7,FALSE),"")</f>
        <v/>
      </c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IF(NOT($A61=""),VLOOKUP($A61,GENERAL!$A$2:O$216,12,FALSE),"")</f>
        <v/>
      </c>
      <c r="M61" s="15" t="str">
        <f>IF(NOT($A61=""),VLOOKUP($A61,GENERAL!$A$2:P$216,13,FALSE),"")</f>
        <v/>
      </c>
      <c r="N61" s="15" t="str">
        <f>IF(NOT($A61=""),VLOOKUP($A61,GENERAL!$A$2:Q$216,14,FALSE),"")</f>
        <v/>
      </c>
      <c r="O61" s="15" t="str">
        <f>IF(NOT($A61=""),VLOOKUP($A61,GENERAL!$A$2:R$216,15,FALSE),"")</f>
        <v/>
      </c>
    </row>
    <row r="62" ht="15.75" customHeight="1">
      <c r="B62" s="19" t="str">
        <f>IF(NOT($A62=""),VLOOKUP($A62,GENERAL!$A$3:B$216,2,FALSE),"")</f>
        <v/>
      </c>
      <c r="C62" s="19" t="str">
        <f>IF(NOT($A62=""),VLOOKUP($A62,GENERAL!$A$3:C$216,3,FALSE),"")</f>
        <v/>
      </c>
      <c r="D62" s="19" t="str">
        <f>IF(NOT($A62=""),VLOOKUP($A62,GENERAL!$A$3:D$216,4,FALSE),"")</f>
        <v/>
      </c>
      <c r="E62" s="19" t="str">
        <f>IF(NOT($A62=""),VLOOKUP($A62,GENERAL!$A$3:E$216,5,FALSE),"")</f>
        <v/>
      </c>
      <c r="F62" s="19" t="str">
        <f>IF(NOT($A62=""),VLOOKUP($A62,GENERAL!$A$3:F$216,6,FALSE),"")</f>
        <v/>
      </c>
      <c r="G62" s="18" t="str">
        <f>IF(NOT($A62=""),VLOOKUP($A62,GENERAL!$A$3:G$216,7,FALSE),"")</f>
        <v/>
      </c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IF(NOT($A62=""),VLOOKUP($A62,GENERAL!$A$2:O$216,12,FALSE),"")</f>
        <v/>
      </c>
      <c r="M62" s="15" t="str">
        <f>IF(NOT($A62=""),VLOOKUP($A62,GENERAL!$A$2:P$216,13,FALSE),"")</f>
        <v/>
      </c>
      <c r="N62" s="15" t="str">
        <f>IF(NOT($A62=""),VLOOKUP($A62,GENERAL!$A$2:Q$216,14,FALSE),"")</f>
        <v/>
      </c>
      <c r="O62" s="15" t="str">
        <f>IF(NOT($A62=""),VLOOKUP($A62,GENERAL!$A$2:R$216,15,FALSE),"")</f>
        <v/>
      </c>
    </row>
    <row r="63" ht="15.75" customHeight="1">
      <c r="B63" s="19" t="str">
        <f>IF(NOT($A63=""),VLOOKUP($A63,GENERAL!$A$3:B$216,2,FALSE),"")</f>
        <v/>
      </c>
      <c r="C63" s="19" t="str">
        <f>IF(NOT($A63=""),VLOOKUP($A63,GENERAL!$A$3:C$216,3,FALSE),"")</f>
        <v/>
      </c>
      <c r="D63" s="19" t="str">
        <f>IF(NOT($A63=""),VLOOKUP($A63,GENERAL!$A$3:D$216,4,FALSE),"")</f>
        <v/>
      </c>
      <c r="E63" s="19" t="str">
        <f>IF(NOT($A63=""),VLOOKUP($A63,GENERAL!$A$3:E$216,5,FALSE),"")</f>
        <v/>
      </c>
      <c r="F63" s="19" t="str">
        <f>IF(NOT($A63=""),VLOOKUP($A63,GENERAL!$A$3:F$216,6,FALSE),"")</f>
        <v/>
      </c>
      <c r="G63" s="18" t="str">
        <f>IF(NOT($A63=""),VLOOKUP($A63,GENERAL!$A$3:G$216,7,FALSE),"")</f>
        <v/>
      </c>
      <c r="H63" s="18" t="str">
        <f t="shared" ref="H63:K63" si="62">IF(NOT($A63=""),CEILING($G63*(1+L63),50),"")</f>
        <v/>
      </c>
      <c r="I63" s="18" t="str">
        <f t="shared" si="62"/>
        <v/>
      </c>
      <c r="J63" s="18" t="str">
        <f t="shared" si="62"/>
        <v/>
      </c>
      <c r="K63" s="18" t="str">
        <f t="shared" si="62"/>
        <v/>
      </c>
      <c r="L63" s="15" t="str">
        <f>IF(NOT($A63=""),VLOOKUP($A63,GENERAL!$A$2:O$216,12,FALSE),"")</f>
        <v/>
      </c>
      <c r="M63" s="15" t="str">
        <f>IF(NOT($A63=""),VLOOKUP($A63,GENERAL!$A$2:P$216,13,FALSE),"")</f>
        <v/>
      </c>
      <c r="N63" s="15" t="str">
        <f>IF(NOT($A63=""),VLOOKUP($A63,GENERAL!$A$2:Q$216,14,FALSE),"")</f>
        <v/>
      </c>
      <c r="O63" s="15" t="str">
        <f>IF(NOT($A63=""),VLOOKUP($A63,GENERAL!$A$2:R$216,15,FALSE),"")</f>
        <v/>
      </c>
    </row>
    <row r="64" ht="15.75" customHeight="1">
      <c r="B64" s="19" t="str">
        <f>IF(NOT($A64=""),VLOOKUP($A64,GENERAL!$A$3:B$216,2,FALSE),"")</f>
        <v/>
      </c>
      <c r="C64" s="19" t="str">
        <f>IF(NOT($A64=""),VLOOKUP($A64,GENERAL!$A$3:C$216,3,FALSE),"")</f>
        <v/>
      </c>
      <c r="D64" s="19" t="str">
        <f>IF(NOT($A64=""),VLOOKUP($A64,GENERAL!$A$3:D$216,4,FALSE),"")</f>
        <v/>
      </c>
      <c r="E64" s="19" t="str">
        <f>IF(NOT($A64=""),VLOOKUP($A64,GENERAL!$A$3:E$216,5,FALSE),"")</f>
        <v/>
      </c>
      <c r="F64" s="19" t="str">
        <f>IF(NOT($A64=""),VLOOKUP($A64,GENERAL!$A$3:F$216,6,FALSE),"")</f>
        <v/>
      </c>
      <c r="G64" s="18" t="str">
        <f>IF(NOT($A64=""),VLOOKUP($A64,GENERAL!$A$3:G$216,7,FALSE),"")</f>
        <v/>
      </c>
      <c r="H64" s="18" t="str">
        <f t="shared" ref="H64:K64" si="63">IF(NOT($A64=""),CEILING($G64*(1+L64),50),"")</f>
        <v/>
      </c>
      <c r="I64" s="18" t="str">
        <f t="shared" si="63"/>
        <v/>
      </c>
      <c r="J64" s="18" t="str">
        <f t="shared" si="63"/>
        <v/>
      </c>
      <c r="K64" s="18" t="str">
        <f t="shared" si="63"/>
        <v/>
      </c>
      <c r="L64" s="15" t="str">
        <f>IF(NOT($A64=""),VLOOKUP($A64,GENERAL!$A$2:O$216,12,FALSE),"")</f>
        <v/>
      </c>
      <c r="M64" s="15" t="str">
        <f>IF(NOT($A64=""),VLOOKUP($A64,GENERAL!$A$2:P$216,13,FALSE),"")</f>
        <v/>
      </c>
      <c r="N64" s="15" t="str">
        <f>IF(NOT($A64=""),VLOOKUP($A64,GENERAL!$A$2:Q$216,14,FALSE),"")</f>
        <v/>
      </c>
      <c r="O64" s="15" t="str">
        <f>IF(NOT($A64=""),VLOOKUP($A64,GENERAL!$A$2:R$216,15,FALSE),"")</f>
        <v/>
      </c>
    </row>
    <row r="65" ht="15.75" customHeight="1">
      <c r="B65" s="19" t="str">
        <f>IF(NOT($A65=""),VLOOKUP($A65,GENERAL!$A$3:B$216,2,FALSE),"")</f>
        <v/>
      </c>
      <c r="C65" s="19" t="str">
        <f>IF(NOT($A65=""),VLOOKUP($A65,GENERAL!$A$3:C$216,3,FALSE),"")</f>
        <v/>
      </c>
      <c r="D65" s="19" t="str">
        <f>IF(NOT($A65=""),VLOOKUP($A65,GENERAL!$A$3:D$216,4,FALSE),"")</f>
        <v/>
      </c>
      <c r="E65" s="19" t="str">
        <f>IF(NOT($A65=""),VLOOKUP($A65,GENERAL!$A$3:E$216,5,FALSE),"")</f>
        <v/>
      </c>
      <c r="F65" s="19" t="str">
        <f>IF(NOT($A65=""),VLOOKUP($A65,GENERAL!$A$3:F$216,6,FALSE),"")</f>
        <v/>
      </c>
      <c r="G65" s="18" t="str">
        <f>IF(NOT($A65=""),VLOOKUP($A65,GENERAL!$A$3:G$216,7,FALSE),"")</f>
        <v/>
      </c>
      <c r="H65" s="18" t="str">
        <f t="shared" ref="H65:K65" si="64">IF(NOT($A65=""),CEILING($G65*(1+L65),50),"")</f>
        <v/>
      </c>
      <c r="I65" s="18" t="str">
        <f t="shared" si="64"/>
        <v/>
      </c>
      <c r="J65" s="18" t="str">
        <f t="shared" si="64"/>
        <v/>
      </c>
      <c r="K65" s="18" t="str">
        <f t="shared" si="64"/>
        <v/>
      </c>
      <c r="L65" s="15" t="str">
        <f>IF(NOT($A65=""),VLOOKUP($A65,GENERAL!$A$2:O$216,12,FALSE),"")</f>
        <v/>
      </c>
      <c r="M65" s="15" t="str">
        <f>IF(NOT($A65=""),VLOOKUP($A65,GENERAL!$A$2:P$216,13,FALSE),"")</f>
        <v/>
      </c>
      <c r="N65" s="15" t="str">
        <f>IF(NOT($A65=""),VLOOKUP($A65,GENERAL!$A$2:Q$216,14,FALSE),"")</f>
        <v/>
      </c>
      <c r="O65" s="15" t="str">
        <f>IF(NOT($A65=""),VLOOKUP($A65,GENERAL!$A$2:R$216,15,FALSE),"")</f>
        <v/>
      </c>
    </row>
    <row r="66" ht="15.75" customHeight="1">
      <c r="B66" s="19" t="str">
        <f>IF(NOT($A66=""),VLOOKUP($A66,GENERAL!$A$3:B$216,2,FALSE),"")</f>
        <v/>
      </c>
      <c r="C66" s="19" t="str">
        <f>IF(NOT($A66=""),VLOOKUP($A66,GENERAL!$A$3:C$216,3,FALSE),"")</f>
        <v/>
      </c>
      <c r="D66" s="19" t="str">
        <f>IF(NOT($A66=""),VLOOKUP($A66,GENERAL!$A$3:D$216,4,FALSE),"")</f>
        <v/>
      </c>
      <c r="E66" s="19" t="str">
        <f>IF(NOT($A66=""),VLOOKUP($A66,GENERAL!$A$3:E$216,5,FALSE),"")</f>
        <v/>
      </c>
      <c r="F66" s="19" t="str">
        <f>IF(NOT($A66=""),VLOOKUP($A66,GENERAL!$A$3:F$216,6,FALSE),"")</f>
        <v/>
      </c>
      <c r="G66" s="18" t="str">
        <f>IF(NOT($A66=""),VLOOKUP($A66,GENERAL!$A$3:G$216,7,FALSE),"")</f>
        <v/>
      </c>
      <c r="H66" s="18" t="str">
        <f t="shared" ref="H66:K66" si="65">IF(NOT($A66=""),CEILING($G66*(1+L66),50),"")</f>
        <v/>
      </c>
      <c r="I66" s="18" t="str">
        <f t="shared" si="65"/>
        <v/>
      </c>
      <c r="J66" s="18" t="str">
        <f t="shared" si="65"/>
        <v/>
      </c>
      <c r="K66" s="18" t="str">
        <f t="shared" si="65"/>
        <v/>
      </c>
      <c r="L66" s="15" t="str">
        <f>IF(NOT($A66=""),VLOOKUP($A66,GENERAL!$A$2:O$216,12,FALSE),"")</f>
        <v/>
      </c>
      <c r="M66" s="15" t="str">
        <f>IF(NOT($A66=""),VLOOKUP($A66,GENERAL!$A$2:P$216,13,FALSE),"")</f>
        <v/>
      </c>
      <c r="N66" s="15" t="str">
        <f>IF(NOT($A66=""),VLOOKUP($A66,GENERAL!$A$2:Q$216,14,FALSE),"")</f>
        <v/>
      </c>
      <c r="O66" s="15" t="str">
        <f>IF(NOT($A66=""),VLOOKUP($A66,GENERAL!$A$2:R$216,15,FALSE),"")</f>
        <v/>
      </c>
    </row>
    <row r="67" ht="15.75" customHeight="1">
      <c r="B67" s="19" t="str">
        <f>IF(NOT($A67=""),VLOOKUP($A67,GENERAL!$A$3:B$216,2,FALSE),"")</f>
        <v/>
      </c>
      <c r="C67" s="19" t="str">
        <f>IF(NOT($A67=""),VLOOKUP($A67,GENERAL!$A$3:C$216,3,FALSE),"")</f>
        <v/>
      </c>
      <c r="D67" s="19" t="str">
        <f>IF(NOT($A67=""),VLOOKUP($A67,GENERAL!$A$3:D$216,4,FALSE),"")</f>
        <v/>
      </c>
      <c r="E67" s="19" t="str">
        <f>IF(NOT($A67=""),VLOOKUP($A67,GENERAL!$A$3:E$216,5,FALSE),"")</f>
        <v/>
      </c>
      <c r="F67" s="19" t="str">
        <f>IF(NOT($A67=""),VLOOKUP($A67,GENERAL!$A$3:F$216,6,FALSE),"")</f>
        <v/>
      </c>
      <c r="G67" s="18" t="str">
        <f>IF(NOT($A67=""),VLOOKUP($A67,GENERAL!$A$3:G$216,7,FALSE),"")</f>
        <v/>
      </c>
      <c r="H67" s="18" t="str">
        <f t="shared" ref="H67:K67" si="66">IF(NOT($A67=""),CEILING($G67*(1+L67),50),"")</f>
        <v/>
      </c>
      <c r="I67" s="18" t="str">
        <f t="shared" si="66"/>
        <v/>
      </c>
      <c r="J67" s="18" t="str">
        <f t="shared" si="66"/>
        <v/>
      </c>
      <c r="K67" s="18" t="str">
        <f t="shared" si="66"/>
        <v/>
      </c>
      <c r="L67" s="15" t="str">
        <f>IF(NOT($A67=""),VLOOKUP($A67,GENERAL!$A$2:O$216,12,FALSE),"")</f>
        <v/>
      </c>
      <c r="M67" s="15" t="str">
        <f>IF(NOT($A67=""),VLOOKUP($A67,GENERAL!$A$2:P$216,13,FALSE),"")</f>
        <v/>
      </c>
      <c r="N67" s="15" t="str">
        <f>IF(NOT($A67=""),VLOOKUP($A67,GENERAL!$A$2:Q$216,14,FALSE),"")</f>
        <v/>
      </c>
      <c r="O67" s="15" t="str">
        <f>IF(NOT($A67=""),VLOOKUP($A67,GENERAL!$A$2:R$216,15,FALSE),"")</f>
        <v/>
      </c>
    </row>
    <row r="68" ht="15.75" customHeight="1">
      <c r="B68" s="19" t="str">
        <f>IF(NOT($A68=""),VLOOKUP($A68,GENERAL!$A$3:B$216,2,FALSE),"")</f>
        <v/>
      </c>
      <c r="C68" s="19" t="str">
        <f>IF(NOT($A68=""),VLOOKUP($A68,GENERAL!$A$3:C$216,3,FALSE),"")</f>
        <v/>
      </c>
      <c r="D68" s="19" t="str">
        <f>IF(NOT($A68=""),VLOOKUP($A68,GENERAL!$A$3:D$216,4,FALSE),"")</f>
        <v/>
      </c>
      <c r="E68" s="19" t="str">
        <f>IF(NOT($A68=""),VLOOKUP($A68,GENERAL!$A$3:E$216,5,FALSE),"")</f>
        <v/>
      </c>
      <c r="F68" s="19" t="str">
        <f>IF(NOT($A68=""),VLOOKUP($A68,GENERAL!$A$3:F$216,6,FALSE),"")</f>
        <v/>
      </c>
      <c r="G68" s="18" t="str">
        <f>IF(NOT($A68=""),VLOOKUP($A68,GENERAL!$A$3:G$216,7,FALSE),"")</f>
        <v/>
      </c>
      <c r="H68" s="18" t="str">
        <f t="shared" ref="H68:K68" si="67">IF(NOT($A68=""),CEILING($G68*(1+L68),50),"")</f>
        <v/>
      </c>
      <c r="I68" s="18" t="str">
        <f t="shared" si="67"/>
        <v/>
      </c>
      <c r="J68" s="18" t="str">
        <f t="shared" si="67"/>
        <v/>
      </c>
      <c r="K68" s="18" t="str">
        <f t="shared" si="67"/>
        <v/>
      </c>
      <c r="L68" s="15" t="str">
        <f>IF(NOT($A68=""),VLOOKUP($A68,GENERAL!$A$2:O$216,12,FALSE),"")</f>
        <v/>
      </c>
      <c r="M68" s="15" t="str">
        <f>IF(NOT($A68=""),VLOOKUP($A68,GENERAL!$A$2:P$216,13,FALSE),"")</f>
        <v/>
      </c>
      <c r="N68" s="15" t="str">
        <f>IF(NOT($A68=""),VLOOKUP($A68,GENERAL!$A$2:Q$216,14,FALSE),"")</f>
        <v/>
      </c>
      <c r="O68" s="15" t="str">
        <f>IF(NOT($A68=""),VLOOKUP($A68,GENERAL!$A$2:R$216,15,FALSE),"")</f>
        <v/>
      </c>
    </row>
    <row r="69" ht="15.75" customHeight="1">
      <c r="B69" s="19" t="str">
        <f>IF(NOT($A69=""),VLOOKUP($A69,GENERAL!$A$3:B$216,2,FALSE),"")</f>
        <v/>
      </c>
      <c r="C69" s="19" t="str">
        <f>IF(NOT($A69=""),VLOOKUP($A69,GENERAL!$A$3:C$216,3,FALSE),"")</f>
        <v/>
      </c>
      <c r="D69" s="19" t="str">
        <f>IF(NOT($A69=""),VLOOKUP($A69,GENERAL!$A$3:D$216,4,FALSE),"")</f>
        <v/>
      </c>
      <c r="E69" s="19" t="str">
        <f>IF(NOT($A69=""),VLOOKUP($A69,GENERAL!$A$3:E$216,5,FALSE),"")</f>
        <v/>
      </c>
      <c r="F69" s="19" t="str">
        <f>IF(NOT($A69=""),VLOOKUP($A69,GENERAL!$A$3:F$216,6,FALSE),"")</f>
        <v/>
      </c>
      <c r="G69" s="18" t="str">
        <f>IF(NOT($A69=""),VLOOKUP($A69,GENERAL!$A$3:G$216,7,FALSE),"")</f>
        <v/>
      </c>
      <c r="H69" s="18" t="str">
        <f t="shared" ref="H69:K69" si="68">IF(NOT($A69=""),CEILING($G69*(1+L69),50),"")</f>
        <v/>
      </c>
      <c r="I69" s="18" t="str">
        <f t="shared" si="68"/>
        <v/>
      </c>
      <c r="J69" s="18" t="str">
        <f t="shared" si="68"/>
        <v/>
      </c>
      <c r="K69" s="18" t="str">
        <f t="shared" si="68"/>
        <v/>
      </c>
      <c r="L69" s="15" t="str">
        <f>IF(NOT($A69=""),VLOOKUP($A69,GENERAL!$A$2:O$216,12,FALSE),"")</f>
        <v/>
      </c>
      <c r="M69" s="15" t="str">
        <f>IF(NOT($A69=""),VLOOKUP($A69,GENERAL!$A$2:P$216,13,FALSE),"")</f>
        <v/>
      </c>
      <c r="N69" s="15" t="str">
        <f>IF(NOT($A69=""),VLOOKUP($A69,GENERAL!$A$2:Q$216,14,FALSE),"")</f>
        <v/>
      </c>
      <c r="O69" s="15" t="str">
        <f>IF(NOT($A69=""),VLOOKUP($A69,GENERAL!$A$2:R$216,15,FALSE),"")</f>
        <v/>
      </c>
    </row>
    <row r="70" ht="15.75" customHeight="1">
      <c r="B70" s="19" t="str">
        <f>IF(NOT($A70=""),VLOOKUP($A70,GENERAL!$A$3:B$216,2,FALSE),"")</f>
        <v/>
      </c>
      <c r="C70" s="19" t="str">
        <f>IF(NOT($A70=""),VLOOKUP($A70,GENERAL!$A$3:C$216,3,FALSE),"")</f>
        <v/>
      </c>
      <c r="D70" s="19" t="str">
        <f>IF(NOT($A70=""),VLOOKUP($A70,GENERAL!$A$3:D$216,4,FALSE),"")</f>
        <v/>
      </c>
      <c r="E70" s="19" t="str">
        <f>IF(NOT($A70=""),VLOOKUP($A70,GENERAL!$A$3:E$216,5,FALSE),"")</f>
        <v/>
      </c>
      <c r="F70" s="19" t="str">
        <f>IF(NOT($A70=""),VLOOKUP($A70,GENERAL!$A$3:F$216,6,FALSE),"")</f>
        <v/>
      </c>
      <c r="G70" s="18" t="str">
        <f>IF(NOT($A70=""),VLOOKUP($A70,GENERAL!$A$3:G$216,7,FALSE),"")</f>
        <v/>
      </c>
      <c r="H70" s="18" t="str">
        <f t="shared" ref="H70:K70" si="69">IF(NOT($A70=""),CEILING($G70*(1+L70),50),"")</f>
        <v/>
      </c>
      <c r="I70" s="18" t="str">
        <f t="shared" si="69"/>
        <v/>
      </c>
      <c r="J70" s="18" t="str">
        <f t="shared" si="69"/>
        <v/>
      </c>
      <c r="K70" s="18" t="str">
        <f t="shared" si="69"/>
        <v/>
      </c>
      <c r="L70" s="15" t="str">
        <f>IF(NOT($A70=""),VLOOKUP($A70,GENERAL!$A$2:O$216,12,FALSE),"")</f>
        <v/>
      </c>
      <c r="M70" s="15" t="str">
        <f>IF(NOT($A70=""),VLOOKUP($A70,GENERAL!$A$2:P$216,13,FALSE),"")</f>
        <v/>
      </c>
      <c r="N70" s="15" t="str">
        <f>IF(NOT($A70=""),VLOOKUP($A70,GENERAL!$A$2:Q$216,14,FALSE),"")</f>
        <v/>
      </c>
      <c r="O70" s="15" t="str">
        <f>IF(NOT($A70=""),VLOOKUP($A70,GENERAL!$A$2:R$216,15,FALSE),"")</f>
        <v/>
      </c>
    </row>
    <row r="71" ht="15.75" customHeight="1">
      <c r="B71" s="19" t="str">
        <f>IF(NOT($A71=""),VLOOKUP($A71,GENERAL!$A$3:B$216,2,FALSE),"")</f>
        <v/>
      </c>
      <c r="C71" s="19" t="str">
        <f>IF(NOT($A71=""),VLOOKUP($A71,GENERAL!$A$3:C$216,3,FALSE),"")</f>
        <v/>
      </c>
      <c r="D71" s="19" t="str">
        <f>IF(NOT($A71=""),VLOOKUP($A71,GENERAL!$A$3:D$216,4,FALSE),"")</f>
        <v/>
      </c>
      <c r="E71" s="19" t="str">
        <f>IF(NOT($A71=""),VLOOKUP($A71,GENERAL!$A$3:E$216,5,FALSE),"")</f>
        <v/>
      </c>
      <c r="F71" s="19" t="str">
        <f>IF(NOT($A71=""),VLOOKUP($A71,GENERAL!$A$3:F$216,6,FALSE),"")</f>
        <v/>
      </c>
      <c r="G71" s="18" t="str">
        <f>IF(NOT($A71=""),VLOOKUP($A71,GENERAL!$A$3:G$216,7,FALSE),"")</f>
        <v/>
      </c>
      <c r="H71" s="18" t="str">
        <f t="shared" ref="H71:K71" si="70">IF(NOT($A71=""),CEILING($G71*(1+L71),50),"")</f>
        <v/>
      </c>
      <c r="I71" s="18" t="str">
        <f t="shared" si="70"/>
        <v/>
      </c>
      <c r="J71" s="18" t="str">
        <f t="shared" si="70"/>
        <v/>
      </c>
      <c r="K71" s="18" t="str">
        <f t="shared" si="70"/>
        <v/>
      </c>
      <c r="L71" s="15" t="str">
        <f>IF(NOT($A71=""),VLOOKUP($A71,GENERAL!$A$2:O$216,12,FALSE),"")</f>
        <v/>
      </c>
      <c r="M71" s="15" t="str">
        <f>IF(NOT($A71=""),VLOOKUP($A71,GENERAL!$A$2:P$216,13,FALSE),"")</f>
        <v/>
      </c>
      <c r="N71" s="15" t="str">
        <f>IF(NOT($A71=""),VLOOKUP($A71,GENERAL!$A$2:Q$216,14,FALSE),"")</f>
        <v/>
      </c>
      <c r="O71" s="15" t="str">
        <f>IF(NOT($A71=""),VLOOKUP($A71,GENERAL!$A$2:R$216,15,FALSE),"")</f>
        <v/>
      </c>
    </row>
    <row r="72" ht="15.75" customHeight="1">
      <c r="B72" s="19" t="str">
        <f>IF(NOT($A72=""),VLOOKUP($A72,GENERAL!$A$3:B$216,2,FALSE),"")</f>
        <v/>
      </c>
      <c r="C72" s="19" t="str">
        <f>IF(NOT($A72=""),VLOOKUP($A72,GENERAL!$A$3:C$216,3,FALSE),"")</f>
        <v/>
      </c>
      <c r="D72" s="19" t="str">
        <f>IF(NOT($A72=""),VLOOKUP($A72,GENERAL!$A$3:D$216,4,FALSE),"")</f>
        <v/>
      </c>
      <c r="E72" s="19" t="str">
        <f>IF(NOT($A72=""),VLOOKUP($A72,GENERAL!$A$3:E$216,5,FALSE),"")</f>
        <v/>
      </c>
      <c r="F72" s="19" t="str">
        <f>IF(NOT($A72=""),VLOOKUP($A72,GENERAL!$A$3:F$216,6,FALSE),"")</f>
        <v/>
      </c>
      <c r="G72" s="18" t="str">
        <f>IF(NOT($A72=""),VLOOKUP($A72,GENERAL!$A$3:G$216,7,FALSE),"")</f>
        <v/>
      </c>
      <c r="H72" s="18" t="str">
        <f t="shared" ref="H72:K72" si="71">IF(NOT($A72=""),CEILING($G72*(1+L72),50),"")</f>
        <v/>
      </c>
      <c r="I72" s="18" t="str">
        <f t="shared" si="71"/>
        <v/>
      </c>
      <c r="J72" s="18" t="str">
        <f t="shared" si="71"/>
        <v/>
      </c>
      <c r="K72" s="18" t="str">
        <f t="shared" si="71"/>
        <v/>
      </c>
      <c r="L72" s="15" t="str">
        <f>IF(NOT($A72=""),VLOOKUP($A72,GENERAL!$A$2:O$216,12,FALSE),"")</f>
        <v/>
      </c>
      <c r="M72" s="15" t="str">
        <f>IF(NOT($A72=""),VLOOKUP($A72,GENERAL!$A$2:P$216,13,FALSE),"")</f>
        <v/>
      </c>
      <c r="N72" s="15" t="str">
        <f>IF(NOT($A72=""),VLOOKUP($A72,GENERAL!$A$2:Q$216,14,FALSE),"")</f>
        <v/>
      </c>
      <c r="O72" s="15" t="str">
        <f>IF(NOT($A72=""),VLOOKUP($A72,GENERAL!$A$2:R$216,15,FALSE),"")</f>
        <v/>
      </c>
    </row>
    <row r="73" ht="15.75" customHeight="1">
      <c r="B73" s="19" t="str">
        <f>IF(NOT($A73=""),VLOOKUP($A73,GENERAL!$A$3:B$216,2,FALSE),"")</f>
        <v/>
      </c>
      <c r="C73" s="19" t="str">
        <f>IF(NOT($A73=""),VLOOKUP($A73,GENERAL!$A$3:C$216,3,FALSE),"")</f>
        <v/>
      </c>
      <c r="D73" s="19" t="str">
        <f>IF(NOT($A73=""),VLOOKUP($A73,GENERAL!$A$3:D$216,4,FALSE),"")</f>
        <v/>
      </c>
      <c r="E73" s="19" t="str">
        <f>IF(NOT($A73=""),VLOOKUP($A73,GENERAL!$A$3:E$216,5,FALSE),"")</f>
        <v/>
      </c>
      <c r="F73" s="19" t="str">
        <f>IF(NOT($A73=""),VLOOKUP($A73,GENERAL!$A$3:F$216,6,FALSE),"")</f>
        <v/>
      </c>
      <c r="G73" s="18" t="str">
        <f>IF(NOT($A73=""),VLOOKUP($A73,GENERAL!$A$3:G$216,7,FALSE),"")</f>
        <v/>
      </c>
      <c r="H73" s="18" t="str">
        <f t="shared" ref="H73:K73" si="72">IF(NOT($A73=""),CEILING($G73*(1+L73),50),"")</f>
        <v/>
      </c>
      <c r="I73" s="18" t="str">
        <f t="shared" si="72"/>
        <v/>
      </c>
      <c r="J73" s="18" t="str">
        <f t="shared" si="72"/>
        <v/>
      </c>
      <c r="K73" s="18" t="str">
        <f t="shared" si="72"/>
        <v/>
      </c>
      <c r="L73" s="15" t="str">
        <f>IF(NOT($A73=""),VLOOKUP($A73,GENERAL!$A$2:O$216,12,FALSE),"")</f>
        <v/>
      </c>
      <c r="M73" s="15" t="str">
        <f>IF(NOT($A73=""),VLOOKUP($A73,GENERAL!$A$2:P$216,13,FALSE),"")</f>
        <v/>
      </c>
      <c r="N73" s="15" t="str">
        <f>IF(NOT($A73=""),VLOOKUP($A73,GENERAL!$A$2:Q$216,14,FALSE),"")</f>
        <v/>
      </c>
      <c r="O73" s="15" t="str">
        <f>IF(NOT($A73=""),VLOOKUP($A73,GENERAL!$A$2:R$216,15,FALSE),"")</f>
        <v/>
      </c>
    </row>
    <row r="74" ht="15.75" customHeight="1">
      <c r="B74" s="19" t="str">
        <f>IF(NOT($A74=""),VLOOKUP($A74,GENERAL!$A$3:B$216,2,FALSE),"")</f>
        <v/>
      </c>
      <c r="C74" s="19" t="str">
        <f>IF(NOT($A74=""),VLOOKUP($A74,GENERAL!$A$3:C$216,3,FALSE),"")</f>
        <v/>
      </c>
      <c r="D74" s="19" t="str">
        <f>IF(NOT($A74=""),VLOOKUP($A74,GENERAL!$A$3:D$216,4,FALSE),"")</f>
        <v/>
      </c>
      <c r="E74" s="19" t="str">
        <f>IF(NOT($A74=""),VLOOKUP($A74,GENERAL!$A$3:E$216,5,FALSE),"")</f>
        <v/>
      </c>
      <c r="F74" s="19" t="str">
        <f>IF(NOT($A74=""),VLOOKUP($A74,GENERAL!$A$3:F$216,6,FALSE),"")</f>
        <v/>
      </c>
      <c r="G74" s="18" t="str">
        <f>IF(NOT($A74=""),VLOOKUP($A74,GENERAL!$A$3:G$216,7,FALSE),"")</f>
        <v/>
      </c>
      <c r="H74" s="18" t="str">
        <f t="shared" ref="H74:K74" si="73">IF(NOT($A74=""),CEILING($G74*(1+L74),50),"")</f>
        <v/>
      </c>
      <c r="I74" s="18" t="str">
        <f t="shared" si="73"/>
        <v/>
      </c>
      <c r="J74" s="18" t="str">
        <f t="shared" si="73"/>
        <v/>
      </c>
      <c r="K74" s="18" t="str">
        <f t="shared" si="73"/>
        <v/>
      </c>
      <c r="L74" s="15" t="str">
        <f>IF(NOT($A74=""),VLOOKUP($A74,GENERAL!$A$2:O$216,12,FALSE),"")</f>
        <v/>
      </c>
      <c r="M74" s="15" t="str">
        <f>IF(NOT($A74=""),VLOOKUP($A74,GENERAL!$A$2:P$216,13,FALSE),"")</f>
        <v/>
      </c>
      <c r="N74" s="15" t="str">
        <f>IF(NOT($A74=""),VLOOKUP($A74,GENERAL!$A$2:Q$216,14,FALSE),"")</f>
        <v/>
      </c>
      <c r="O74" s="15" t="str">
        <f>IF(NOT($A74=""),VLOOKUP($A74,GENERAL!$A$2:R$216,15,FALSE),"")</f>
        <v/>
      </c>
    </row>
    <row r="75" ht="15.75" customHeight="1">
      <c r="B75" s="19" t="str">
        <f>IF(NOT($A75=""),VLOOKUP($A75,GENERAL!$A$3:B$216,2,FALSE),"")</f>
        <v/>
      </c>
      <c r="C75" s="19" t="str">
        <f>IF(NOT($A75=""),VLOOKUP($A75,GENERAL!$A$3:C$216,3,FALSE),"")</f>
        <v/>
      </c>
      <c r="D75" s="19" t="str">
        <f>IF(NOT($A75=""),VLOOKUP($A75,GENERAL!$A$3:D$216,4,FALSE),"")</f>
        <v/>
      </c>
      <c r="E75" s="19" t="str">
        <f>IF(NOT($A75=""),VLOOKUP($A75,GENERAL!$A$3:E$216,5,FALSE),"")</f>
        <v/>
      </c>
      <c r="F75" s="19" t="str">
        <f>IF(NOT($A75=""),VLOOKUP($A75,GENERAL!$A$3:F$216,6,FALSE),"")</f>
        <v/>
      </c>
      <c r="G75" s="18" t="str">
        <f>IF(NOT($A75=""),VLOOKUP($A75,GENERAL!$A$3:G$216,7,FALSE),"")</f>
        <v/>
      </c>
      <c r="H75" s="18" t="str">
        <f t="shared" ref="H75:K75" si="74">IF(NOT($A75=""),CEILING($G75*(1+L75),50),"")</f>
        <v/>
      </c>
      <c r="I75" s="18" t="str">
        <f t="shared" si="74"/>
        <v/>
      </c>
      <c r="J75" s="18" t="str">
        <f t="shared" si="74"/>
        <v/>
      </c>
      <c r="K75" s="18" t="str">
        <f t="shared" si="74"/>
        <v/>
      </c>
      <c r="L75" s="15" t="str">
        <f>IF(NOT($A75=""),VLOOKUP($A75,GENERAL!$A$2:O$216,12,FALSE),"")</f>
        <v/>
      </c>
      <c r="M75" s="15" t="str">
        <f>IF(NOT($A75=""),VLOOKUP($A75,GENERAL!$A$2:P$216,13,FALSE),"")</f>
        <v/>
      </c>
      <c r="N75" s="15" t="str">
        <f>IF(NOT($A75=""),VLOOKUP($A75,GENERAL!$A$2:Q$216,14,FALSE),"")</f>
        <v/>
      </c>
      <c r="O75" s="15" t="str">
        <f>IF(NOT($A75=""),VLOOKUP($A75,GENERAL!$A$2:R$216,15,FALSE),"")</f>
        <v/>
      </c>
    </row>
    <row r="76" ht="15.75" customHeight="1">
      <c r="B76" s="19" t="str">
        <f>IF(NOT($A76=""),VLOOKUP($A76,GENERAL!$A$3:B$216,2,FALSE),"")</f>
        <v/>
      </c>
      <c r="C76" s="19" t="str">
        <f>IF(NOT($A76=""),VLOOKUP($A76,GENERAL!$A$3:C$216,3,FALSE),"")</f>
        <v/>
      </c>
      <c r="D76" s="19" t="str">
        <f>IF(NOT($A76=""),VLOOKUP($A76,GENERAL!$A$3:D$216,4,FALSE),"")</f>
        <v/>
      </c>
      <c r="E76" s="19" t="str">
        <f>IF(NOT($A76=""),VLOOKUP($A76,GENERAL!$A$3:E$216,5,FALSE),"")</f>
        <v/>
      </c>
      <c r="F76" s="19" t="str">
        <f>IF(NOT($A76=""),VLOOKUP($A76,GENERAL!$A$3:F$216,6,FALSE),"")</f>
        <v/>
      </c>
      <c r="G76" s="18" t="str">
        <f>IF(NOT($A76=""),VLOOKUP($A76,GENERAL!$A$3:G$216,7,FALSE),"")</f>
        <v/>
      </c>
      <c r="H76" s="18" t="str">
        <f t="shared" ref="H76:K76" si="75">IF(NOT($A76=""),CEILING($G76*(1+L76),50),"")</f>
        <v/>
      </c>
      <c r="I76" s="18" t="str">
        <f t="shared" si="75"/>
        <v/>
      </c>
      <c r="J76" s="18" t="str">
        <f t="shared" si="75"/>
        <v/>
      </c>
      <c r="K76" s="18" t="str">
        <f t="shared" si="75"/>
        <v/>
      </c>
      <c r="L76" s="15" t="str">
        <f>IF(NOT($A76=""),VLOOKUP($A76,GENERAL!$A$2:O$216,12,FALSE),"")</f>
        <v/>
      </c>
      <c r="M76" s="15" t="str">
        <f>IF(NOT($A76=""),VLOOKUP($A76,GENERAL!$A$2:P$216,13,FALSE),"")</f>
        <v/>
      </c>
      <c r="N76" s="15" t="str">
        <f>IF(NOT($A76=""),VLOOKUP($A76,GENERAL!$A$2:Q$216,14,FALSE),"")</f>
        <v/>
      </c>
      <c r="O76" s="15" t="str">
        <f>IF(NOT($A76=""),VLOOKUP($A76,GENERAL!$A$2:R$216,15,FALSE),"")</f>
        <v/>
      </c>
    </row>
    <row r="77" ht="15.75" customHeight="1">
      <c r="B77" s="19" t="str">
        <f>IF(NOT($A77=""),VLOOKUP($A77,GENERAL!$A$3:B$216,2,FALSE),"")</f>
        <v/>
      </c>
      <c r="C77" s="19" t="str">
        <f>IF(NOT($A77=""),VLOOKUP($A77,GENERAL!$A$3:C$216,3,FALSE),"")</f>
        <v/>
      </c>
      <c r="D77" s="19" t="str">
        <f>IF(NOT($A77=""),VLOOKUP($A77,GENERAL!$A$3:D$216,4,FALSE),"")</f>
        <v/>
      </c>
      <c r="E77" s="19" t="str">
        <f>IF(NOT($A77=""),VLOOKUP($A77,GENERAL!$A$3:E$216,5,FALSE),"")</f>
        <v/>
      </c>
      <c r="F77" s="19" t="str">
        <f>IF(NOT($A77=""),VLOOKUP($A77,GENERAL!$A$3:F$216,6,FALSE),"")</f>
        <v/>
      </c>
      <c r="G77" s="18" t="str">
        <f>IF(NOT($A77=""),VLOOKUP($A77,GENERAL!$A$3:G$216,7,FALSE),"")</f>
        <v/>
      </c>
      <c r="H77" s="18" t="str">
        <f t="shared" ref="H77:K77" si="76">IF(NOT($A77=""),CEILING($G77*(1+L77),50),"")</f>
        <v/>
      </c>
      <c r="I77" s="18" t="str">
        <f t="shared" si="76"/>
        <v/>
      </c>
      <c r="J77" s="18" t="str">
        <f t="shared" si="76"/>
        <v/>
      </c>
      <c r="K77" s="18" t="str">
        <f t="shared" si="76"/>
        <v/>
      </c>
      <c r="L77" s="15" t="str">
        <f>IF(NOT($A77=""),VLOOKUP($A77,GENERAL!$A$2:O$216,12,FALSE),"")</f>
        <v/>
      </c>
      <c r="M77" s="15" t="str">
        <f>IF(NOT($A77=""),VLOOKUP($A77,GENERAL!$A$2:P$216,13,FALSE),"")</f>
        <v/>
      </c>
      <c r="N77" s="15" t="str">
        <f>IF(NOT($A77=""),VLOOKUP($A77,GENERAL!$A$2:Q$216,14,FALSE),"")</f>
        <v/>
      </c>
      <c r="O77" s="15" t="str">
        <f>IF(NOT($A77=""),VLOOKUP($A77,GENERAL!$A$2:R$216,15,FALSE),"")</f>
        <v/>
      </c>
    </row>
    <row r="78" ht="15.75" customHeight="1">
      <c r="B78" s="19" t="str">
        <f>IF(NOT($A78=""),VLOOKUP($A78,GENERAL!$A$3:B$216,2,FALSE),"")</f>
        <v/>
      </c>
      <c r="C78" s="19" t="str">
        <f>IF(NOT($A78=""),VLOOKUP($A78,GENERAL!$A$3:C$216,3,FALSE),"")</f>
        <v/>
      </c>
      <c r="D78" s="19" t="str">
        <f>IF(NOT($A78=""),VLOOKUP($A78,GENERAL!$A$3:D$216,4,FALSE),"")</f>
        <v/>
      </c>
      <c r="E78" s="19" t="str">
        <f>IF(NOT($A78=""),VLOOKUP($A78,GENERAL!$A$3:E$216,5,FALSE),"")</f>
        <v/>
      </c>
      <c r="F78" s="19" t="str">
        <f>IF(NOT($A78=""),VLOOKUP($A78,GENERAL!$A$3:F$216,6,FALSE),"")</f>
        <v/>
      </c>
      <c r="G78" s="18" t="str">
        <f>IF(NOT($A78=""),VLOOKUP($A78,GENERAL!$A$3:G$216,7,FALSE),"")</f>
        <v/>
      </c>
      <c r="H78" s="18" t="str">
        <f t="shared" ref="H78:K78" si="77">IF(NOT($A78=""),CEILING($G78*(1+L78),50),"")</f>
        <v/>
      </c>
      <c r="I78" s="18" t="str">
        <f t="shared" si="77"/>
        <v/>
      </c>
      <c r="J78" s="18" t="str">
        <f t="shared" si="77"/>
        <v/>
      </c>
      <c r="K78" s="18" t="str">
        <f t="shared" si="77"/>
        <v/>
      </c>
      <c r="L78" s="15" t="str">
        <f>IF(NOT($A78=""),VLOOKUP($A78,GENERAL!$A$2:O$216,12,FALSE),"")</f>
        <v/>
      </c>
      <c r="M78" s="15" t="str">
        <f>IF(NOT($A78=""),VLOOKUP($A78,GENERAL!$A$2:P$216,13,FALSE),"")</f>
        <v/>
      </c>
      <c r="N78" s="15" t="str">
        <f>IF(NOT($A78=""),VLOOKUP($A78,GENERAL!$A$2:Q$216,14,FALSE),"")</f>
        <v/>
      </c>
      <c r="O78" s="15" t="str">
        <f>IF(NOT($A78=""),VLOOKUP($A78,GENERAL!$A$2:R$216,15,FALSE),"")</f>
        <v/>
      </c>
    </row>
    <row r="79" ht="15.75" customHeight="1">
      <c r="B79" s="19" t="str">
        <f>IF(NOT($A79=""),VLOOKUP($A79,GENERAL!$A$3:B$216,2,FALSE),"")</f>
        <v/>
      </c>
      <c r="C79" s="19" t="str">
        <f>IF(NOT($A79=""),VLOOKUP($A79,GENERAL!$A$3:C$216,3,FALSE),"")</f>
        <v/>
      </c>
      <c r="D79" s="19" t="str">
        <f>IF(NOT($A79=""),VLOOKUP($A79,GENERAL!$A$3:D$216,4,FALSE),"")</f>
        <v/>
      </c>
      <c r="E79" s="19" t="str">
        <f>IF(NOT($A79=""),VLOOKUP($A79,GENERAL!$A$3:E$216,5,FALSE),"")</f>
        <v/>
      </c>
      <c r="F79" s="19" t="str">
        <f>IF(NOT($A79=""),VLOOKUP($A79,GENERAL!$A$3:F$216,6,FALSE),"")</f>
        <v/>
      </c>
      <c r="G79" s="18" t="str">
        <f>IF(NOT($A79=""),VLOOKUP($A79,GENERAL!$A$3:G$216,7,FALSE),"")</f>
        <v/>
      </c>
      <c r="H79" s="18" t="str">
        <f t="shared" ref="H79:K79" si="78">IF(NOT($A79=""),CEILING($G79*(1+L79),50),"")</f>
        <v/>
      </c>
      <c r="I79" s="18" t="str">
        <f t="shared" si="78"/>
        <v/>
      </c>
      <c r="J79" s="18" t="str">
        <f t="shared" si="78"/>
        <v/>
      </c>
      <c r="K79" s="18" t="str">
        <f t="shared" si="78"/>
        <v/>
      </c>
      <c r="L79" s="15" t="str">
        <f>IF(NOT($A79=""),VLOOKUP($A79,GENERAL!$A$2:O$216,12,FALSE),"")</f>
        <v/>
      </c>
      <c r="M79" s="15" t="str">
        <f>IF(NOT($A79=""),VLOOKUP($A79,GENERAL!$A$2:P$216,13,FALSE),"")</f>
        <v/>
      </c>
      <c r="N79" s="15" t="str">
        <f>IF(NOT($A79=""),VLOOKUP($A79,GENERAL!$A$2:Q$216,14,FALSE),"")</f>
        <v/>
      </c>
      <c r="O79" s="15" t="str">
        <f>IF(NOT($A79=""),VLOOKUP($A79,GENERAL!$A$2:R$216,15,FALSE),"")</f>
        <v/>
      </c>
    </row>
    <row r="80" ht="15.75" customHeight="1">
      <c r="B80" s="19" t="str">
        <f>IF(NOT($A80=""),VLOOKUP($A80,GENERAL!$A$3:B$216,2,FALSE),"")</f>
        <v/>
      </c>
      <c r="C80" s="19" t="str">
        <f>IF(NOT($A80=""),VLOOKUP($A80,GENERAL!$A$3:C$216,3,FALSE),"")</f>
        <v/>
      </c>
      <c r="D80" s="19" t="str">
        <f>IF(NOT($A80=""),VLOOKUP($A80,GENERAL!$A$3:D$216,4,FALSE),"")</f>
        <v/>
      </c>
      <c r="E80" s="19" t="str">
        <f>IF(NOT($A80=""),VLOOKUP($A80,GENERAL!$A$3:E$216,5,FALSE),"")</f>
        <v/>
      </c>
      <c r="F80" s="19" t="str">
        <f>IF(NOT($A80=""),VLOOKUP($A80,GENERAL!$A$3:F$216,6,FALSE),"")</f>
        <v/>
      </c>
      <c r="G80" s="18" t="str">
        <f>IF(NOT($A80=""),VLOOKUP($A80,GENERAL!$A$3:G$216,7,FALSE),"")</f>
        <v/>
      </c>
      <c r="H80" s="18" t="str">
        <f t="shared" ref="H80:K80" si="79">IF(NOT($A80=""),CEILING($G80*(1+L80),50),"")</f>
        <v/>
      </c>
      <c r="I80" s="18" t="str">
        <f t="shared" si="79"/>
        <v/>
      </c>
      <c r="J80" s="18" t="str">
        <f t="shared" si="79"/>
        <v/>
      </c>
      <c r="K80" s="18" t="str">
        <f t="shared" si="79"/>
        <v/>
      </c>
      <c r="L80" s="15" t="str">
        <f>IF(NOT($A80=""),VLOOKUP($A80,GENERAL!$A$2:O$216,12,FALSE),"")</f>
        <v/>
      </c>
      <c r="M80" s="15" t="str">
        <f>IF(NOT($A80=""),VLOOKUP($A80,GENERAL!$A$2:P$216,13,FALSE),"")</f>
        <v/>
      </c>
      <c r="N80" s="15" t="str">
        <f>IF(NOT($A80=""),VLOOKUP($A80,GENERAL!$A$2:Q$216,14,FALSE),"")</f>
        <v/>
      </c>
      <c r="O80" s="15" t="str">
        <f>IF(NOT($A80=""),VLOOKUP($A80,GENERAL!$A$2:R$216,15,FALSE),"")</f>
        <v/>
      </c>
    </row>
    <row r="81" ht="15.75" customHeight="1">
      <c r="B81" s="19" t="str">
        <f>IF(NOT($A81=""),VLOOKUP($A81,GENERAL!$A$3:B$216,2,FALSE),"")</f>
        <v/>
      </c>
      <c r="C81" s="19" t="str">
        <f>IF(NOT($A81=""),VLOOKUP($A81,GENERAL!$A$3:C$216,3,FALSE),"")</f>
        <v/>
      </c>
      <c r="D81" s="19" t="str">
        <f>IF(NOT($A81=""),VLOOKUP($A81,GENERAL!$A$3:D$216,4,FALSE),"")</f>
        <v/>
      </c>
      <c r="E81" s="19" t="str">
        <f>IF(NOT($A81=""),VLOOKUP($A81,GENERAL!$A$3:E$216,5,FALSE),"")</f>
        <v/>
      </c>
      <c r="F81" s="19" t="str">
        <f>IF(NOT($A81=""),VLOOKUP($A81,GENERAL!$A$3:F$216,6,FALSE),"")</f>
        <v/>
      </c>
      <c r="G81" s="18" t="str">
        <f>IF(NOT($A81=""),VLOOKUP($A81,GENERAL!$A$3:G$216,7,FALSE),"")</f>
        <v/>
      </c>
      <c r="H81" s="18" t="str">
        <f t="shared" ref="H81:K81" si="80">IF(NOT($A81=""),CEILING($G81*(1+L81),50),"")</f>
        <v/>
      </c>
      <c r="I81" s="18" t="str">
        <f t="shared" si="80"/>
        <v/>
      </c>
      <c r="J81" s="18" t="str">
        <f t="shared" si="80"/>
        <v/>
      </c>
      <c r="K81" s="18" t="str">
        <f t="shared" si="80"/>
        <v/>
      </c>
      <c r="L81" s="15" t="str">
        <f>IF(NOT($A81=""),VLOOKUP($A81,GENERAL!$A$2:O$216,12,FALSE),"")</f>
        <v/>
      </c>
      <c r="M81" s="15" t="str">
        <f>IF(NOT($A81=""),VLOOKUP($A81,GENERAL!$A$2:P$216,13,FALSE),"")</f>
        <v/>
      </c>
      <c r="N81" s="15" t="str">
        <f>IF(NOT($A81=""),VLOOKUP($A81,GENERAL!$A$2:Q$216,14,FALSE),"")</f>
        <v/>
      </c>
      <c r="O81" s="15" t="str">
        <f>IF(NOT($A81=""),VLOOKUP($A81,GENERAL!$A$2:R$216,15,FALSE),"")</f>
        <v/>
      </c>
    </row>
    <row r="82" ht="15.75" customHeight="1">
      <c r="B82" s="19" t="str">
        <f>IF(NOT($A82=""),VLOOKUP($A82,GENERAL!$A$3:B$216,2,FALSE),"")</f>
        <v/>
      </c>
      <c r="C82" s="19" t="str">
        <f>IF(NOT($A82=""),VLOOKUP($A82,GENERAL!$A$3:C$216,3,FALSE),"")</f>
        <v/>
      </c>
      <c r="D82" s="19" t="str">
        <f>IF(NOT($A82=""),VLOOKUP($A82,GENERAL!$A$3:D$216,4,FALSE),"")</f>
        <v/>
      </c>
      <c r="E82" s="19" t="str">
        <f>IF(NOT($A82=""),VLOOKUP($A82,GENERAL!$A$3:E$216,5,FALSE),"")</f>
        <v/>
      </c>
      <c r="F82" s="19" t="str">
        <f>IF(NOT($A82=""),VLOOKUP($A82,GENERAL!$A$3:F$216,6,FALSE),"")</f>
        <v/>
      </c>
      <c r="G82" s="18" t="str">
        <f>IF(NOT($A82=""),VLOOKUP($A82,GENERAL!$A$3:G$216,7,FALSE),"")</f>
        <v/>
      </c>
      <c r="H82" s="18" t="str">
        <f t="shared" ref="H82:K82" si="81">IF(NOT($A82=""),CEILING($G82*(1+L82),50),"")</f>
        <v/>
      </c>
      <c r="I82" s="18" t="str">
        <f t="shared" si="81"/>
        <v/>
      </c>
      <c r="J82" s="18" t="str">
        <f t="shared" si="81"/>
        <v/>
      </c>
      <c r="K82" s="18" t="str">
        <f t="shared" si="81"/>
        <v/>
      </c>
      <c r="L82" s="15" t="str">
        <f>IF(NOT($A82=""),VLOOKUP($A82,GENERAL!$A$2:O$216,12,FALSE),"")</f>
        <v/>
      </c>
      <c r="M82" s="15" t="str">
        <f>IF(NOT($A82=""),VLOOKUP($A82,GENERAL!$A$2:P$216,13,FALSE),"")</f>
        <v/>
      </c>
      <c r="N82" s="15" t="str">
        <f>IF(NOT($A82=""),VLOOKUP($A82,GENERAL!$A$2:Q$216,14,FALSE),"")</f>
        <v/>
      </c>
      <c r="O82" s="15" t="str">
        <f>IF(NOT($A82=""),VLOOKUP($A82,GENERAL!$A$2:R$216,15,FALSE),"")</f>
        <v/>
      </c>
    </row>
    <row r="83" ht="15.75" customHeight="1">
      <c r="B83" s="19" t="str">
        <f>IF(NOT($A83=""),VLOOKUP($A83,GENERAL!$A$3:B$216,2,FALSE),"")</f>
        <v/>
      </c>
      <c r="C83" s="19" t="str">
        <f>IF(NOT($A83=""),VLOOKUP($A83,GENERAL!$A$3:C$216,3,FALSE),"")</f>
        <v/>
      </c>
      <c r="D83" s="19" t="str">
        <f>IF(NOT($A83=""),VLOOKUP($A83,GENERAL!$A$3:D$216,4,FALSE),"")</f>
        <v/>
      </c>
      <c r="E83" s="19" t="str">
        <f>IF(NOT($A83=""),VLOOKUP($A83,GENERAL!$A$3:E$216,5,FALSE),"")</f>
        <v/>
      </c>
      <c r="F83" s="19" t="str">
        <f>IF(NOT($A83=""),VLOOKUP($A83,GENERAL!$A$3:F$216,6,FALSE),"")</f>
        <v/>
      </c>
      <c r="G83" s="18" t="str">
        <f>IF(NOT($A83=""),VLOOKUP($A83,GENERAL!$A$3:G$216,7,FALSE),"")</f>
        <v/>
      </c>
      <c r="H83" s="18" t="str">
        <f t="shared" ref="H83:K83" si="82">IF(NOT($A83=""),CEILING($G83*(1+L83),50),"")</f>
        <v/>
      </c>
      <c r="I83" s="18" t="str">
        <f t="shared" si="82"/>
        <v/>
      </c>
      <c r="J83" s="18" t="str">
        <f t="shared" si="82"/>
        <v/>
      </c>
      <c r="K83" s="18" t="str">
        <f t="shared" si="82"/>
        <v/>
      </c>
      <c r="L83" s="15" t="str">
        <f>IF(NOT($A83=""),VLOOKUP($A83,GENERAL!$A$2:O$216,12,FALSE),"")</f>
        <v/>
      </c>
      <c r="M83" s="15" t="str">
        <f>IF(NOT($A83=""),VLOOKUP($A83,GENERAL!$A$2:P$216,13,FALSE),"")</f>
        <v/>
      </c>
      <c r="N83" s="15" t="str">
        <f>IF(NOT($A83=""),VLOOKUP($A83,GENERAL!$A$2:Q$216,14,FALSE),"")</f>
        <v/>
      </c>
      <c r="O83" s="15" t="str">
        <f>IF(NOT($A83=""),VLOOKUP($A83,GENERAL!$A$2:R$216,15,FALSE),"")</f>
        <v/>
      </c>
    </row>
    <row r="84" ht="15.75" customHeight="1">
      <c r="B84" s="19" t="str">
        <f>IF(NOT($A84=""),VLOOKUP($A84,GENERAL!$A$3:B$216,2,FALSE),"")</f>
        <v/>
      </c>
      <c r="C84" s="19" t="str">
        <f>IF(NOT($A84=""),VLOOKUP($A84,GENERAL!$A$3:C$216,3,FALSE),"")</f>
        <v/>
      </c>
      <c r="D84" s="19" t="str">
        <f>IF(NOT($A84=""),VLOOKUP($A84,GENERAL!$A$3:D$216,4,FALSE),"")</f>
        <v/>
      </c>
      <c r="E84" s="19" t="str">
        <f>IF(NOT($A84=""),VLOOKUP($A84,GENERAL!$A$3:E$216,5,FALSE),"")</f>
        <v/>
      </c>
      <c r="F84" s="19" t="str">
        <f>IF(NOT($A84=""),VLOOKUP($A84,GENERAL!$A$3:F$216,6,FALSE),"")</f>
        <v/>
      </c>
      <c r="G84" s="18" t="str">
        <f>IF(NOT($A84=""),VLOOKUP($A84,GENERAL!$A$3:G$216,7,FALSE),"")</f>
        <v/>
      </c>
      <c r="H84" s="18" t="str">
        <f t="shared" ref="H84:K84" si="83">IF(NOT($A84=""),CEILING($G84*(1+L84),50),"")</f>
        <v/>
      </c>
      <c r="I84" s="18" t="str">
        <f t="shared" si="83"/>
        <v/>
      </c>
      <c r="J84" s="18" t="str">
        <f t="shared" si="83"/>
        <v/>
      </c>
      <c r="K84" s="18" t="str">
        <f t="shared" si="83"/>
        <v/>
      </c>
      <c r="L84" s="15" t="str">
        <f>IF(NOT($A84=""),VLOOKUP($A84,GENERAL!$A$2:O$216,12,FALSE),"")</f>
        <v/>
      </c>
      <c r="M84" s="15" t="str">
        <f>IF(NOT($A84=""),VLOOKUP($A84,GENERAL!$A$2:P$216,13,FALSE),"")</f>
        <v/>
      </c>
      <c r="N84" s="15" t="str">
        <f>IF(NOT($A84=""),VLOOKUP($A84,GENERAL!$A$2:Q$216,14,FALSE),"")</f>
        <v/>
      </c>
      <c r="O84" s="15" t="str">
        <f>IF(NOT($A84=""),VLOOKUP($A84,GENERAL!$A$2:R$216,15,FALSE),"")</f>
        <v/>
      </c>
    </row>
    <row r="85" ht="15.75" customHeight="1">
      <c r="B85" s="19" t="str">
        <f>IF(NOT($A85=""),VLOOKUP($A85,GENERAL!$A$3:B$216,2,FALSE),"")</f>
        <v/>
      </c>
      <c r="C85" s="19" t="str">
        <f>IF(NOT($A85=""),VLOOKUP($A85,GENERAL!$A$3:C$216,3,FALSE),"")</f>
        <v/>
      </c>
      <c r="D85" s="19" t="str">
        <f>IF(NOT($A85=""),VLOOKUP($A85,GENERAL!$A$3:D$216,4,FALSE),"")</f>
        <v/>
      </c>
      <c r="E85" s="19" t="str">
        <f>IF(NOT($A85=""),VLOOKUP($A85,GENERAL!$A$3:E$216,5,FALSE),"")</f>
        <v/>
      </c>
      <c r="F85" s="19" t="str">
        <f>IF(NOT($A85=""),VLOOKUP($A85,GENERAL!$A$3:F$216,6,FALSE),"")</f>
        <v/>
      </c>
      <c r="G85" s="18" t="str">
        <f>IF(NOT($A85=""),VLOOKUP($A85,GENERAL!$A$3:G$216,7,FALSE),"")</f>
        <v/>
      </c>
      <c r="H85" s="18" t="str">
        <f t="shared" ref="H85:K85" si="84">IF(NOT($A85=""),CEILING($G85*(1+L85),50),"")</f>
        <v/>
      </c>
      <c r="I85" s="18" t="str">
        <f t="shared" si="84"/>
        <v/>
      </c>
      <c r="J85" s="18" t="str">
        <f t="shared" si="84"/>
        <v/>
      </c>
      <c r="K85" s="18" t="str">
        <f t="shared" si="84"/>
        <v/>
      </c>
      <c r="L85" s="15" t="str">
        <f>IF(NOT($A85=""),VLOOKUP($A85,GENERAL!$A$2:O$216,12,FALSE),"")</f>
        <v/>
      </c>
      <c r="M85" s="15" t="str">
        <f>IF(NOT($A85=""),VLOOKUP($A85,GENERAL!$A$2:P$216,13,FALSE),"")</f>
        <v/>
      </c>
      <c r="N85" s="15" t="str">
        <f>IF(NOT($A85=""),VLOOKUP($A85,GENERAL!$A$2:Q$216,14,FALSE),"")</f>
        <v/>
      </c>
      <c r="O85" s="15" t="str">
        <f>IF(NOT($A85=""),VLOOKUP($A85,GENERAL!$A$2:R$216,15,FALSE),"")</f>
        <v/>
      </c>
    </row>
    <row r="86" ht="15.75" customHeight="1">
      <c r="B86" s="19" t="str">
        <f>IF(NOT($A86=""),VLOOKUP($A86,GENERAL!$A$3:B$216,2,FALSE),"")</f>
        <v/>
      </c>
      <c r="C86" s="19" t="str">
        <f>IF(NOT($A86=""),VLOOKUP($A86,GENERAL!$A$3:C$216,3,FALSE),"")</f>
        <v/>
      </c>
      <c r="D86" s="19" t="str">
        <f>IF(NOT($A86=""),VLOOKUP($A86,GENERAL!$A$3:D$216,4,FALSE),"")</f>
        <v/>
      </c>
      <c r="E86" s="19" t="str">
        <f>IF(NOT($A86=""),VLOOKUP($A86,GENERAL!$A$3:E$216,5,FALSE),"")</f>
        <v/>
      </c>
      <c r="F86" s="19" t="str">
        <f>IF(NOT($A86=""),VLOOKUP($A86,GENERAL!$A$3:F$216,6,FALSE),"")</f>
        <v/>
      </c>
      <c r="G86" s="18" t="str">
        <f>IF(NOT($A86=""),VLOOKUP($A86,GENERAL!$A$3:G$216,7,FALSE),"")</f>
        <v/>
      </c>
      <c r="H86" s="18" t="str">
        <f t="shared" ref="H86:K86" si="85">IF(NOT($A86=""),CEILING($G86*(1+L86),50),"")</f>
        <v/>
      </c>
      <c r="I86" s="18" t="str">
        <f t="shared" si="85"/>
        <v/>
      </c>
      <c r="J86" s="18" t="str">
        <f t="shared" si="85"/>
        <v/>
      </c>
      <c r="K86" s="18" t="str">
        <f t="shared" si="85"/>
        <v/>
      </c>
      <c r="L86" s="15" t="str">
        <f>IF(NOT($A86=""),VLOOKUP($A86,GENERAL!$A$2:O$216,12,FALSE),"")</f>
        <v/>
      </c>
      <c r="M86" s="15" t="str">
        <f>IF(NOT($A86=""),VLOOKUP($A86,GENERAL!$A$2:P$216,13,FALSE),"")</f>
        <v/>
      </c>
      <c r="N86" s="15" t="str">
        <f>IF(NOT($A86=""),VLOOKUP($A86,GENERAL!$A$2:Q$216,14,FALSE),"")</f>
        <v/>
      </c>
      <c r="O86" s="15" t="str">
        <f>IF(NOT($A86=""),VLOOKUP($A86,GENERAL!$A$2:R$216,15,FALSE),"")</f>
        <v/>
      </c>
    </row>
    <row r="87" ht="15.75" customHeight="1">
      <c r="B87" s="19" t="str">
        <f>IF(NOT($A87=""),VLOOKUP($A87,GENERAL!$A$3:B$216,2,FALSE),"")</f>
        <v/>
      </c>
      <c r="C87" s="19" t="str">
        <f>IF(NOT($A87=""),VLOOKUP($A87,GENERAL!$A$3:C$216,3,FALSE),"")</f>
        <v/>
      </c>
      <c r="D87" s="19" t="str">
        <f>IF(NOT($A87=""),VLOOKUP($A87,GENERAL!$A$3:D$216,4,FALSE),"")</f>
        <v/>
      </c>
      <c r="E87" s="19" t="str">
        <f>IF(NOT($A87=""),VLOOKUP($A87,GENERAL!$A$3:E$216,5,FALSE),"")</f>
        <v/>
      </c>
      <c r="F87" s="19" t="str">
        <f>IF(NOT($A87=""),VLOOKUP($A87,GENERAL!$A$3:F$216,6,FALSE),"")</f>
        <v/>
      </c>
      <c r="G87" s="18" t="str">
        <f>IF(NOT($A87=""),VLOOKUP($A87,GENERAL!$A$3:G$216,7,FALSE),"")</f>
        <v/>
      </c>
      <c r="H87" s="18" t="str">
        <f t="shared" ref="H87:K87" si="86">IF(NOT($A87=""),CEILING($G87*(1+L87),50),"")</f>
        <v/>
      </c>
      <c r="I87" s="18" t="str">
        <f t="shared" si="86"/>
        <v/>
      </c>
      <c r="J87" s="18" t="str">
        <f t="shared" si="86"/>
        <v/>
      </c>
      <c r="K87" s="18" t="str">
        <f t="shared" si="86"/>
        <v/>
      </c>
      <c r="L87" s="15" t="str">
        <f>IF(NOT($A87=""),VLOOKUP($A87,GENERAL!$A$2:O$216,12,FALSE),"")</f>
        <v/>
      </c>
      <c r="M87" s="15" t="str">
        <f>IF(NOT($A87=""),VLOOKUP($A87,GENERAL!$A$2:P$216,13,FALSE),"")</f>
        <v/>
      </c>
      <c r="N87" s="15" t="str">
        <f>IF(NOT($A87=""),VLOOKUP($A87,GENERAL!$A$2:Q$216,14,FALSE),"")</f>
        <v/>
      </c>
      <c r="O87" s="15" t="str">
        <f>IF(NOT($A87=""),VLOOKUP($A87,GENERAL!$A$2:R$216,15,FALSE),"")</f>
        <v/>
      </c>
    </row>
    <row r="88" ht="15.75" customHeight="1">
      <c r="B88" s="19" t="str">
        <f>IF(NOT($A88=""),VLOOKUP($A88,GENERAL!$A$3:B$216,2,FALSE),"")</f>
        <v/>
      </c>
      <c r="C88" s="19" t="str">
        <f>IF(NOT($A88=""),VLOOKUP($A88,GENERAL!$A$3:C$216,3,FALSE),"")</f>
        <v/>
      </c>
      <c r="D88" s="19" t="str">
        <f>IF(NOT($A88=""),VLOOKUP($A88,GENERAL!$A$3:D$216,4,FALSE),"")</f>
        <v/>
      </c>
      <c r="E88" s="19" t="str">
        <f>IF(NOT($A88=""),VLOOKUP($A88,GENERAL!$A$3:E$216,5,FALSE),"")</f>
        <v/>
      </c>
      <c r="F88" s="19" t="str">
        <f>IF(NOT($A88=""),VLOOKUP($A88,GENERAL!$A$3:F$216,6,FALSE),"")</f>
        <v/>
      </c>
      <c r="G88" s="18" t="str">
        <f>IF(NOT($A88=""),VLOOKUP($A88,GENERAL!$A$3:G$216,7,FALSE),"")</f>
        <v/>
      </c>
      <c r="H88" s="18" t="str">
        <f t="shared" ref="H88:K88" si="87">IF(NOT($A88=""),CEILING($G88*(1+L88),50),"")</f>
        <v/>
      </c>
      <c r="I88" s="18" t="str">
        <f t="shared" si="87"/>
        <v/>
      </c>
      <c r="J88" s="18" t="str">
        <f t="shared" si="87"/>
        <v/>
      </c>
      <c r="K88" s="18" t="str">
        <f t="shared" si="87"/>
        <v/>
      </c>
      <c r="L88" s="15" t="str">
        <f>IF(NOT($A88=""),VLOOKUP($A88,GENERAL!$A$2:O$216,12,FALSE),"")</f>
        <v/>
      </c>
      <c r="M88" s="15" t="str">
        <f>IF(NOT($A88=""),VLOOKUP($A88,GENERAL!$A$2:P$216,13,FALSE),"")</f>
        <v/>
      </c>
      <c r="N88" s="15" t="str">
        <f>IF(NOT($A88=""),VLOOKUP($A88,GENERAL!$A$2:Q$216,14,FALSE),"")</f>
        <v/>
      </c>
      <c r="O88" s="15" t="str">
        <f>IF(NOT($A88=""),VLOOKUP($A88,GENERAL!$A$2:R$216,15,FALSE),"")</f>
        <v/>
      </c>
    </row>
    <row r="89" ht="15.75" customHeight="1">
      <c r="B89" s="19" t="str">
        <f>IF(NOT($A89=""),VLOOKUP($A89,GENERAL!$A$3:B$216,2,FALSE),"")</f>
        <v/>
      </c>
      <c r="C89" s="19" t="str">
        <f>IF(NOT($A89=""),VLOOKUP($A89,GENERAL!$A$3:C$216,3,FALSE),"")</f>
        <v/>
      </c>
      <c r="D89" s="19" t="str">
        <f>IF(NOT($A89=""),VLOOKUP($A89,GENERAL!$A$3:D$216,4,FALSE),"")</f>
        <v/>
      </c>
      <c r="E89" s="19" t="str">
        <f>IF(NOT($A89=""),VLOOKUP($A89,GENERAL!$A$3:E$216,5,FALSE),"")</f>
        <v/>
      </c>
      <c r="F89" s="19" t="str">
        <f>IF(NOT($A89=""),VLOOKUP($A89,GENERAL!$A$3:F$216,6,FALSE),"")</f>
        <v/>
      </c>
      <c r="G89" s="18" t="str">
        <f>IF(NOT($A89=""),VLOOKUP($A89,GENERAL!$A$3:G$216,7,FALSE),"")</f>
        <v/>
      </c>
      <c r="H89" s="18" t="str">
        <f t="shared" ref="H89:K89" si="88">IF(NOT($A89=""),CEILING($G89*(1+L89),50),"")</f>
        <v/>
      </c>
      <c r="I89" s="18" t="str">
        <f t="shared" si="88"/>
        <v/>
      </c>
      <c r="J89" s="18" t="str">
        <f t="shared" si="88"/>
        <v/>
      </c>
      <c r="K89" s="18" t="str">
        <f t="shared" si="88"/>
        <v/>
      </c>
      <c r="L89" s="15" t="str">
        <f>IF(NOT($A89=""),VLOOKUP($A89,GENERAL!$A$2:O$216,12,FALSE),"")</f>
        <v/>
      </c>
      <c r="M89" s="15" t="str">
        <f>IF(NOT($A89=""),VLOOKUP($A89,GENERAL!$A$2:P$216,13,FALSE),"")</f>
        <v/>
      </c>
      <c r="N89" s="15" t="str">
        <f>IF(NOT($A89=""),VLOOKUP($A89,GENERAL!$A$2:Q$216,14,FALSE),"")</f>
        <v/>
      </c>
      <c r="O89" s="15" t="str">
        <f>IF(NOT($A89=""),VLOOKUP($A89,GENERAL!$A$2:R$216,15,FALSE),"")</f>
        <v/>
      </c>
    </row>
    <row r="90" ht="15.75" customHeight="1">
      <c r="B90" s="19" t="str">
        <f>IF(NOT($A90=""),VLOOKUP($A90,GENERAL!$A$3:B$216,2,FALSE),"")</f>
        <v/>
      </c>
      <c r="C90" s="19" t="str">
        <f>IF(NOT($A90=""),VLOOKUP($A90,GENERAL!$A$3:C$216,3,FALSE),"")</f>
        <v/>
      </c>
      <c r="D90" s="19" t="str">
        <f>IF(NOT($A90=""),VLOOKUP($A90,GENERAL!$A$3:D$216,4,FALSE),"")</f>
        <v/>
      </c>
      <c r="E90" s="19" t="str">
        <f>IF(NOT($A90=""),VLOOKUP($A90,GENERAL!$A$3:E$216,5,FALSE),"")</f>
        <v/>
      </c>
      <c r="F90" s="19" t="str">
        <f>IF(NOT($A90=""),VLOOKUP($A90,GENERAL!$A$3:F$216,6,FALSE),"")</f>
        <v/>
      </c>
      <c r="G90" s="18" t="str">
        <f>IF(NOT($A90=""),VLOOKUP($A90,GENERAL!$A$3:G$216,7,FALSE),"")</f>
        <v/>
      </c>
      <c r="H90" s="18" t="str">
        <f t="shared" ref="H90:K90" si="89">IF(NOT($A90=""),CEILING($G90*(1+L90),50),"")</f>
        <v/>
      </c>
      <c r="I90" s="18" t="str">
        <f t="shared" si="89"/>
        <v/>
      </c>
      <c r="J90" s="18" t="str">
        <f t="shared" si="89"/>
        <v/>
      </c>
      <c r="K90" s="18" t="str">
        <f t="shared" si="89"/>
        <v/>
      </c>
      <c r="L90" s="15" t="str">
        <f>IF(NOT($A90=""),VLOOKUP($A90,GENERAL!$A$2:O$216,12,FALSE),"")</f>
        <v/>
      </c>
      <c r="M90" s="15" t="str">
        <f>IF(NOT($A90=""),VLOOKUP($A90,GENERAL!$A$2:P$216,13,FALSE),"")</f>
        <v/>
      </c>
      <c r="N90" s="15" t="str">
        <f>IF(NOT($A90=""),VLOOKUP($A90,GENERAL!$A$2:Q$216,14,FALSE),"")</f>
        <v/>
      </c>
      <c r="O90" s="15" t="str">
        <f>IF(NOT($A90=""),VLOOKUP($A90,GENERAL!$A$2:R$216,15,FALSE),"")</f>
        <v/>
      </c>
    </row>
    <row r="91" ht="15.75" customHeight="1">
      <c r="B91" s="19" t="str">
        <f>IF(NOT($A91=""),VLOOKUP($A91,GENERAL!$A$3:B$216,2,FALSE),"")</f>
        <v/>
      </c>
      <c r="C91" s="19" t="str">
        <f>IF(NOT($A91=""),VLOOKUP($A91,GENERAL!$A$3:C$216,3,FALSE),"")</f>
        <v/>
      </c>
      <c r="D91" s="19" t="str">
        <f>IF(NOT($A91=""),VLOOKUP($A91,GENERAL!$A$3:D$216,4,FALSE),"")</f>
        <v/>
      </c>
      <c r="E91" s="19" t="str">
        <f>IF(NOT($A91=""),VLOOKUP($A91,GENERAL!$A$3:E$216,5,FALSE),"")</f>
        <v/>
      </c>
      <c r="F91" s="19" t="str">
        <f>IF(NOT($A91=""),VLOOKUP($A91,GENERAL!$A$3:F$216,6,FALSE),"")</f>
        <v/>
      </c>
      <c r="G91" s="18" t="str">
        <f>IF(NOT($A91=""),VLOOKUP($A91,GENERAL!$A$3:G$216,7,FALSE),"")</f>
        <v/>
      </c>
      <c r="H91" s="18" t="str">
        <f t="shared" ref="H91:K91" si="90">IF(NOT($A91=""),CEILING($G91*(1+L91),50),"")</f>
        <v/>
      </c>
      <c r="I91" s="18" t="str">
        <f t="shared" si="90"/>
        <v/>
      </c>
      <c r="J91" s="18" t="str">
        <f t="shared" si="90"/>
        <v/>
      </c>
      <c r="K91" s="18" t="str">
        <f t="shared" si="90"/>
        <v/>
      </c>
      <c r="L91" s="15" t="str">
        <f>IF(NOT($A91=""),VLOOKUP($A91,GENERAL!$A$2:O$216,12,FALSE),"")</f>
        <v/>
      </c>
      <c r="M91" s="15" t="str">
        <f>IF(NOT($A91=""),VLOOKUP($A91,GENERAL!$A$2:P$216,13,FALSE),"")</f>
        <v/>
      </c>
      <c r="N91" s="15" t="str">
        <f>IF(NOT($A91=""),VLOOKUP($A91,GENERAL!$A$2:Q$216,14,FALSE),"")</f>
        <v/>
      </c>
      <c r="O91" s="15" t="str">
        <f>IF(NOT($A91=""),VLOOKUP($A91,GENERAL!$A$2:R$216,15,FALSE),"")</f>
        <v/>
      </c>
    </row>
    <row r="92" ht="15.75" customHeight="1">
      <c r="B92" s="19" t="str">
        <f>IF(NOT($A92=""),VLOOKUP($A92,GENERAL!$A$3:B$216,2,FALSE),"")</f>
        <v/>
      </c>
      <c r="C92" s="19" t="str">
        <f>IF(NOT($A92=""),VLOOKUP($A92,GENERAL!$A$3:C$216,3,FALSE),"")</f>
        <v/>
      </c>
      <c r="D92" s="19" t="str">
        <f>IF(NOT($A92=""),VLOOKUP($A92,GENERAL!$A$3:D$216,4,FALSE),"")</f>
        <v/>
      </c>
      <c r="E92" s="19" t="str">
        <f>IF(NOT($A92=""),VLOOKUP($A92,GENERAL!$A$3:E$216,5,FALSE),"")</f>
        <v/>
      </c>
      <c r="F92" s="19" t="str">
        <f>IF(NOT($A92=""),VLOOKUP($A92,GENERAL!$A$3:F$216,6,FALSE),"")</f>
        <v/>
      </c>
      <c r="G92" s="18" t="str">
        <f>IF(NOT($A92=""),VLOOKUP($A92,GENERAL!$A$3:G$216,7,FALSE),"")</f>
        <v/>
      </c>
      <c r="H92" s="18" t="str">
        <f t="shared" ref="H92:K92" si="91">IF(NOT($A92=""),CEILING($G92*(1+L92),50),"")</f>
        <v/>
      </c>
      <c r="I92" s="18" t="str">
        <f t="shared" si="91"/>
        <v/>
      </c>
      <c r="J92" s="18" t="str">
        <f t="shared" si="91"/>
        <v/>
      </c>
      <c r="K92" s="18" t="str">
        <f t="shared" si="91"/>
        <v/>
      </c>
      <c r="L92" s="15" t="str">
        <f>IF(NOT($A92=""),VLOOKUP($A92,GENERAL!$A$2:O$216,12,FALSE),"")</f>
        <v/>
      </c>
      <c r="M92" s="15" t="str">
        <f>IF(NOT($A92=""),VLOOKUP($A92,GENERAL!$A$2:P$216,13,FALSE),"")</f>
        <v/>
      </c>
      <c r="N92" s="15" t="str">
        <f>IF(NOT($A92=""),VLOOKUP($A92,GENERAL!$A$2:Q$216,14,FALSE),"")</f>
        <v/>
      </c>
      <c r="O92" s="15" t="str">
        <f>IF(NOT($A92=""),VLOOKUP($A92,GENERAL!$A$2:R$216,15,FALSE),"")</f>
        <v/>
      </c>
    </row>
    <row r="93" ht="15.75" customHeight="1">
      <c r="B93" s="19" t="str">
        <f>IF(NOT($A93=""),VLOOKUP($A93,GENERAL!$A$3:B$216,2,FALSE),"")</f>
        <v/>
      </c>
      <c r="C93" s="19" t="str">
        <f>IF(NOT($A93=""),VLOOKUP($A93,GENERAL!$A$3:C$216,3,FALSE),"")</f>
        <v/>
      </c>
      <c r="D93" s="19" t="str">
        <f>IF(NOT($A93=""),VLOOKUP($A93,GENERAL!$A$3:D$216,4,FALSE),"")</f>
        <v/>
      </c>
      <c r="E93" s="19" t="str">
        <f>IF(NOT($A93=""),VLOOKUP($A93,GENERAL!$A$3:E$216,5,FALSE),"")</f>
        <v/>
      </c>
      <c r="F93" s="19" t="str">
        <f>IF(NOT($A93=""),VLOOKUP($A93,GENERAL!$A$3:F$216,6,FALSE),"")</f>
        <v/>
      </c>
      <c r="G93" s="18" t="str">
        <f>IF(NOT($A93=""),VLOOKUP($A93,GENERAL!$A$3:G$216,7,FALSE),"")</f>
        <v/>
      </c>
      <c r="H93" s="18" t="str">
        <f t="shared" ref="H93:K93" si="92">IF(NOT($A93=""),CEILING($G93*(1+L93),50),"")</f>
        <v/>
      </c>
      <c r="I93" s="18" t="str">
        <f t="shared" si="92"/>
        <v/>
      </c>
      <c r="J93" s="18" t="str">
        <f t="shared" si="92"/>
        <v/>
      </c>
      <c r="K93" s="18" t="str">
        <f t="shared" si="92"/>
        <v/>
      </c>
      <c r="L93" s="15" t="str">
        <f>IF(NOT($A93=""),VLOOKUP($A93,GENERAL!$A$2:O$216,12,FALSE),"")</f>
        <v/>
      </c>
      <c r="M93" s="15" t="str">
        <f>IF(NOT($A93=""),VLOOKUP($A93,GENERAL!$A$2:P$216,13,FALSE),"")</f>
        <v/>
      </c>
      <c r="N93" s="15" t="str">
        <f>IF(NOT($A93=""),VLOOKUP($A93,GENERAL!$A$2:Q$216,14,FALSE),"")</f>
        <v/>
      </c>
      <c r="O93" s="15" t="str">
        <f>IF(NOT($A93=""),VLOOKUP($A93,GENERAL!$A$2:R$216,15,FALSE),"")</f>
        <v/>
      </c>
    </row>
    <row r="94" ht="15.75" customHeight="1">
      <c r="B94" s="19" t="str">
        <f>IF(NOT($A94=""),VLOOKUP($A94,GENERAL!$A$3:B$216,2,FALSE),"")</f>
        <v/>
      </c>
      <c r="C94" s="19" t="str">
        <f>IF(NOT($A94=""),VLOOKUP($A94,GENERAL!$A$3:C$216,3,FALSE),"")</f>
        <v/>
      </c>
      <c r="D94" s="19" t="str">
        <f>IF(NOT($A94=""),VLOOKUP($A94,GENERAL!$A$3:D$216,4,FALSE),"")</f>
        <v/>
      </c>
      <c r="E94" s="19" t="str">
        <f>IF(NOT($A94=""),VLOOKUP($A94,GENERAL!$A$3:E$216,5,FALSE),"")</f>
        <v/>
      </c>
      <c r="F94" s="19" t="str">
        <f>IF(NOT($A94=""),VLOOKUP($A94,GENERAL!$A$3:F$216,6,FALSE),"")</f>
        <v/>
      </c>
      <c r="G94" s="18" t="str">
        <f>IF(NOT($A94=""),VLOOKUP($A94,GENERAL!$A$3:G$216,7,FALSE),"")</f>
        <v/>
      </c>
      <c r="H94" s="18" t="str">
        <f t="shared" ref="H94:K94" si="93">IF(NOT($A94=""),CEILING($G94*(1+L94),50),"")</f>
        <v/>
      </c>
      <c r="I94" s="18" t="str">
        <f t="shared" si="93"/>
        <v/>
      </c>
      <c r="J94" s="18" t="str">
        <f t="shared" si="93"/>
        <v/>
      </c>
      <c r="K94" s="18" t="str">
        <f t="shared" si="93"/>
        <v/>
      </c>
      <c r="L94" s="15" t="str">
        <f>IF(NOT($A94=""),VLOOKUP($A94,GENERAL!$A$2:O$216,12,FALSE),"")</f>
        <v/>
      </c>
      <c r="M94" s="15" t="str">
        <f>IF(NOT($A94=""),VLOOKUP($A94,GENERAL!$A$2:P$216,13,FALSE),"")</f>
        <v/>
      </c>
      <c r="N94" s="15" t="str">
        <f>IF(NOT($A94=""),VLOOKUP($A94,GENERAL!$A$2:Q$216,14,FALSE),"")</f>
        <v/>
      </c>
      <c r="O94" s="15" t="str">
        <f>IF(NOT($A94=""),VLOOKUP($A94,GENERAL!$A$2:R$216,15,FALSE),"")</f>
        <v/>
      </c>
    </row>
    <row r="95" ht="15.75" customHeight="1">
      <c r="B95" s="19" t="str">
        <f>IF(NOT($A95=""),VLOOKUP($A95,GENERAL!$A$3:B$216,2,FALSE),"")</f>
        <v/>
      </c>
      <c r="C95" s="19" t="str">
        <f>IF(NOT($A95=""),VLOOKUP($A95,GENERAL!$A$3:C$216,3,FALSE),"")</f>
        <v/>
      </c>
      <c r="D95" s="19" t="str">
        <f>IF(NOT($A95=""),VLOOKUP($A95,GENERAL!$A$3:D$216,4,FALSE),"")</f>
        <v/>
      </c>
      <c r="E95" s="19" t="str">
        <f>IF(NOT($A95=""),VLOOKUP($A95,GENERAL!$A$3:E$216,5,FALSE),"")</f>
        <v/>
      </c>
      <c r="F95" s="19" t="str">
        <f>IF(NOT($A95=""),VLOOKUP($A95,GENERAL!$A$3:F$216,6,FALSE),"")</f>
        <v/>
      </c>
      <c r="G95" s="18" t="str">
        <f>IF(NOT($A95=""),VLOOKUP($A95,GENERAL!$A$3:G$216,7,FALSE),"")</f>
        <v/>
      </c>
      <c r="H95" s="18" t="str">
        <f t="shared" ref="H95:K95" si="94">IF(NOT($A95=""),CEILING($G95*(1+L95),50),"")</f>
        <v/>
      </c>
      <c r="I95" s="18" t="str">
        <f t="shared" si="94"/>
        <v/>
      </c>
      <c r="J95" s="18" t="str">
        <f t="shared" si="94"/>
        <v/>
      </c>
      <c r="K95" s="18" t="str">
        <f t="shared" si="94"/>
        <v/>
      </c>
      <c r="L95" s="15" t="str">
        <f>IF(NOT($A95=""),VLOOKUP($A95,GENERAL!$A$2:O$216,12,FALSE),"")</f>
        <v/>
      </c>
      <c r="M95" s="15" t="str">
        <f>IF(NOT($A95=""),VLOOKUP($A95,GENERAL!$A$2:P$216,13,FALSE),"")</f>
        <v/>
      </c>
      <c r="N95" s="15" t="str">
        <f>IF(NOT($A95=""),VLOOKUP($A95,GENERAL!$A$2:Q$216,14,FALSE),"")</f>
        <v/>
      </c>
      <c r="O95" s="15" t="str">
        <f>IF(NOT($A95=""),VLOOKUP($A95,GENERAL!$A$2:R$216,15,FALSE),"")</f>
        <v/>
      </c>
    </row>
    <row r="96" ht="15.75" customHeight="1">
      <c r="B96" s="19" t="str">
        <f>IF(NOT($A96=""),VLOOKUP($A96,GENERAL!$A$3:B$216,2,FALSE),"")</f>
        <v/>
      </c>
      <c r="C96" s="19" t="str">
        <f>IF(NOT($A96=""),VLOOKUP($A96,GENERAL!$A$3:C$216,3,FALSE),"")</f>
        <v/>
      </c>
      <c r="D96" s="19" t="str">
        <f>IF(NOT($A96=""),VLOOKUP($A96,GENERAL!$A$3:D$216,4,FALSE),"")</f>
        <v/>
      </c>
      <c r="E96" s="19" t="str">
        <f>IF(NOT($A96=""),VLOOKUP($A96,GENERAL!$A$3:E$216,5,FALSE),"")</f>
        <v/>
      </c>
      <c r="F96" s="19" t="str">
        <f>IF(NOT($A96=""),VLOOKUP($A96,GENERAL!$A$3:F$216,6,FALSE),"")</f>
        <v/>
      </c>
      <c r="G96" s="18" t="str">
        <f>IF(NOT($A96=""),VLOOKUP($A96,GENERAL!$A$3:G$216,7,FALSE),"")</f>
        <v/>
      </c>
      <c r="H96" s="18" t="str">
        <f t="shared" ref="H96:K96" si="95">IF(NOT($A96=""),CEILING($G96*(1+L96),50),"")</f>
        <v/>
      </c>
      <c r="I96" s="18" t="str">
        <f t="shared" si="95"/>
        <v/>
      </c>
      <c r="J96" s="18" t="str">
        <f t="shared" si="95"/>
        <v/>
      </c>
      <c r="K96" s="18" t="str">
        <f t="shared" si="95"/>
        <v/>
      </c>
      <c r="L96" s="15" t="str">
        <f>IF(NOT($A96=""),VLOOKUP($A96,GENERAL!$A$2:O$216,12,FALSE),"")</f>
        <v/>
      </c>
      <c r="M96" s="15" t="str">
        <f>IF(NOT($A96=""),VLOOKUP($A96,GENERAL!$A$2:P$216,13,FALSE),"")</f>
        <v/>
      </c>
      <c r="N96" s="15" t="str">
        <f>IF(NOT($A96=""),VLOOKUP($A96,GENERAL!$A$2:Q$216,14,FALSE),"")</f>
        <v/>
      </c>
      <c r="O96" s="15" t="str">
        <f>IF(NOT($A96=""),VLOOKUP($A96,GENERAL!$A$2:R$216,15,FALSE),"")</f>
        <v/>
      </c>
    </row>
    <row r="97" ht="15.75" customHeight="1">
      <c r="B97" s="19" t="str">
        <f>IF(NOT($A97=""),VLOOKUP($A97,GENERAL!$A$3:B$216,2,FALSE),"")</f>
        <v/>
      </c>
      <c r="C97" s="19" t="str">
        <f>IF(NOT($A97=""),VLOOKUP($A97,GENERAL!$A$3:C$216,3,FALSE),"")</f>
        <v/>
      </c>
      <c r="D97" s="19" t="str">
        <f>IF(NOT($A97=""),VLOOKUP($A97,GENERAL!$A$3:D$216,4,FALSE),"")</f>
        <v/>
      </c>
      <c r="E97" s="19" t="str">
        <f>IF(NOT($A97=""),VLOOKUP($A97,GENERAL!$A$3:E$216,5,FALSE),"")</f>
        <v/>
      </c>
      <c r="F97" s="19" t="str">
        <f>IF(NOT($A97=""),VLOOKUP($A97,GENERAL!$A$3:F$216,6,FALSE),"")</f>
        <v/>
      </c>
      <c r="G97" s="18" t="str">
        <f>IF(NOT($A97=""),VLOOKUP($A97,GENERAL!$A$3:G$216,7,FALSE),"")</f>
        <v/>
      </c>
      <c r="H97" s="18" t="str">
        <f t="shared" ref="H97:K97" si="96">IF(NOT($A97=""),CEILING($G97*(1+L97),50),"")</f>
        <v/>
      </c>
      <c r="I97" s="18" t="str">
        <f t="shared" si="96"/>
        <v/>
      </c>
      <c r="J97" s="18" t="str">
        <f t="shared" si="96"/>
        <v/>
      </c>
      <c r="K97" s="18" t="str">
        <f t="shared" si="96"/>
        <v/>
      </c>
      <c r="L97" s="15" t="str">
        <f>IF(NOT($A97=""),VLOOKUP($A97,GENERAL!$A$2:O$216,12,FALSE),"")</f>
        <v/>
      </c>
      <c r="M97" s="15" t="str">
        <f>IF(NOT($A97=""),VLOOKUP($A97,GENERAL!$A$2:P$216,13,FALSE),"")</f>
        <v/>
      </c>
      <c r="N97" s="15" t="str">
        <f>IF(NOT($A97=""),VLOOKUP($A97,GENERAL!$A$2:Q$216,14,FALSE),"")</f>
        <v/>
      </c>
      <c r="O97" s="15" t="str">
        <f>IF(NOT($A97=""),VLOOKUP($A97,GENERAL!$A$2:R$216,15,FALSE),"")</f>
        <v/>
      </c>
    </row>
    <row r="98" ht="15.75" customHeight="1">
      <c r="B98" s="19" t="str">
        <f>IF(NOT($A98=""),VLOOKUP($A98,GENERAL!$A$3:B$216,2,FALSE),"")</f>
        <v/>
      </c>
      <c r="C98" s="19" t="str">
        <f>IF(NOT($A98=""),VLOOKUP($A98,GENERAL!$A$3:C$216,3,FALSE),"")</f>
        <v/>
      </c>
      <c r="D98" s="19" t="str">
        <f>IF(NOT($A98=""),VLOOKUP($A98,GENERAL!$A$3:D$216,4,FALSE),"")</f>
        <v/>
      </c>
      <c r="E98" s="19" t="str">
        <f>IF(NOT($A98=""),VLOOKUP($A98,GENERAL!$A$3:E$216,5,FALSE),"")</f>
        <v/>
      </c>
      <c r="F98" s="19" t="str">
        <f>IF(NOT($A98=""),VLOOKUP($A98,GENERAL!$A$3:F$216,6,FALSE),"")</f>
        <v/>
      </c>
      <c r="G98" s="18" t="str">
        <f>IF(NOT($A98=""),VLOOKUP($A98,GENERAL!$A$3:G$216,7,FALSE),"")</f>
        <v/>
      </c>
      <c r="H98" s="18" t="str">
        <f t="shared" ref="H98:K98" si="97">IF(NOT($A98=""),CEILING($G98*(1+L98),50),"")</f>
        <v/>
      </c>
      <c r="I98" s="18" t="str">
        <f t="shared" si="97"/>
        <v/>
      </c>
      <c r="J98" s="18" t="str">
        <f t="shared" si="97"/>
        <v/>
      </c>
      <c r="K98" s="18" t="str">
        <f t="shared" si="97"/>
        <v/>
      </c>
      <c r="L98" s="15" t="str">
        <f>IF(NOT($A98=""),VLOOKUP($A98,GENERAL!$A$2:O$216,12,FALSE),"")</f>
        <v/>
      </c>
      <c r="M98" s="15" t="str">
        <f>IF(NOT($A98=""),VLOOKUP($A98,GENERAL!$A$2:P$216,13,FALSE),"")</f>
        <v/>
      </c>
      <c r="N98" s="15" t="str">
        <f>IF(NOT($A98=""),VLOOKUP($A98,GENERAL!$A$2:Q$216,14,FALSE),"")</f>
        <v/>
      </c>
      <c r="O98" s="15" t="str">
        <f>IF(NOT($A98=""),VLOOKUP($A98,GENERAL!$A$2:R$216,15,FALSE),"")</f>
        <v/>
      </c>
    </row>
    <row r="99" ht="15.75" customHeight="1">
      <c r="B99" s="19" t="str">
        <f>IF(NOT($A99=""),VLOOKUP($A99,GENERAL!$A$3:B$216,2,FALSE),"")</f>
        <v/>
      </c>
      <c r="C99" s="19" t="str">
        <f>IF(NOT($A99=""),VLOOKUP($A99,GENERAL!$A$3:C$216,3,FALSE),"")</f>
        <v/>
      </c>
      <c r="D99" s="19" t="str">
        <f>IF(NOT($A99=""),VLOOKUP($A99,GENERAL!$A$3:D$216,4,FALSE),"")</f>
        <v/>
      </c>
      <c r="E99" s="19" t="str">
        <f>IF(NOT($A99=""),VLOOKUP($A99,GENERAL!$A$3:E$216,5,FALSE),"")</f>
        <v/>
      </c>
      <c r="F99" s="19" t="str">
        <f>IF(NOT($A99=""),VLOOKUP($A99,GENERAL!$A$3:F$216,6,FALSE),"")</f>
        <v/>
      </c>
      <c r="G99" s="18" t="str">
        <f>IF(NOT($A99=""),VLOOKUP($A99,GENERAL!$A$3:G$216,7,FALSE),"")</f>
        <v/>
      </c>
      <c r="H99" s="18" t="str">
        <f t="shared" ref="H99:K99" si="98">IF(NOT($A99=""),CEILING($G99*(1+L99),50),"")</f>
        <v/>
      </c>
      <c r="I99" s="18" t="str">
        <f t="shared" si="98"/>
        <v/>
      </c>
      <c r="J99" s="18" t="str">
        <f t="shared" si="98"/>
        <v/>
      </c>
      <c r="K99" s="18" t="str">
        <f t="shared" si="98"/>
        <v/>
      </c>
      <c r="L99" s="15" t="str">
        <f>IF(NOT($A99=""),VLOOKUP($A99,GENERAL!$A$2:O$216,12,FALSE),"")</f>
        <v/>
      </c>
      <c r="M99" s="15" t="str">
        <f>IF(NOT($A99=""),VLOOKUP($A99,GENERAL!$A$2:P$216,13,FALSE),"")</f>
        <v/>
      </c>
      <c r="N99" s="15" t="str">
        <f>IF(NOT($A99=""),VLOOKUP($A99,GENERAL!$A$2:Q$216,14,FALSE),"")</f>
        <v/>
      </c>
      <c r="O99" s="15" t="str">
        <f>IF(NOT($A99=""),VLOOKUP($A99,GENERAL!$A$2:R$216,15,FALSE),"")</f>
        <v/>
      </c>
    </row>
    <row r="100" ht="15.75" customHeight="1">
      <c r="B100" s="19" t="str">
        <f>IF(NOT($A100=""),VLOOKUP($A100,GENERAL!$A$3:B$216,2,FALSE),"")</f>
        <v/>
      </c>
      <c r="C100" s="19" t="str">
        <f>IF(NOT($A100=""),VLOOKUP($A100,GENERAL!$A$3:C$216,3,FALSE),"")</f>
        <v/>
      </c>
      <c r="D100" s="19" t="str">
        <f>IF(NOT($A100=""),VLOOKUP($A100,GENERAL!$A$3:D$216,4,FALSE),"")</f>
        <v/>
      </c>
      <c r="E100" s="19" t="str">
        <f>IF(NOT($A100=""),VLOOKUP($A100,GENERAL!$A$3:E$216,5,FALSE),"")</f>
        <v/>
      </c>
      <c r="F100" s="19" t="str">
        <f>IF(NOT($A100=""),VLOOKUP($A100,GENERAL!$A$3:F$216,6,FALSE),"")</f>
        <v/>
      </c>
      <c r="G100" s="18" t="str">
        <f>IF(NOT($A100=""),VLOOKUP($A100,GENERAL!$A$3:G$216,7,FALSE),"")</f>
        <v/>
      </c>
      <c r="H100" s="18" t="str">
        <f t="shared" ref="H100:K100" si="99">IF(NOT($A100=""),CEILING($G100*(1+L100),50),"")</f>
        <v/>
      </c>
      <c r="I100" s="18" t="str">
        <f t="shared" si="99"/>
        <v/>
      </c>
      <c r="J100" s="18" t="str">
        <f t="shared" si="99"/>
        <v/>
      </c>
      <c r="K100" s="18" t="str">
        <f t="shared" si="99"/>
        <v/>
      </c>
      <c r="L100" s="15" t="str">
        <f>IF(NOT($A100=""),VLOOKUP($A100,GENERAL!$A$2:O$216,12,FALSE),"")</f>
        <v/>
      </c>
      <c r="M100" s="15" t="str">
        <f>IF(NOT($A100=""),VLOOKUP($A100,GENERAL!$A$2:P$216,13,FALSE),"")</f>
        <v/>
      </c>
      <c r="N100" s="15" t="str">
        <f>IF(NOT($A100=""),VLOOKUP($A100,GENERAL!$A$2:Q$216,14,FALSE),"")</f>
        <v/>
      </c>
      <c r="O100" s="15" t="str">
        <f>IF(NOT($A100=""),VLOOKUP($A100,GENERAL!$A$2:R$216,15,FALSE),"")</f>
        <v/>
      </c>
    </row>
    <row r="101" ht="15.75" customHeight="1">
      <c r="H101" s="18" t="str">
        <f t="shared" ref="H101:K101" si="100">IF(NOT($A101=""),CEILING($G101*(1+L101),50),"")</f>
        <v/>
      </c>
      <c r="I101" s="18" t="str">
        <f t="shared" si="100"/>
        <v/>
      </c>
      <c r="J101" s="18" t="str">
        <f t="shared" si="100"/>
        <v/>
      </c>
      <c r="K101" s="18" t="str">
        <f t="shared" si="100"/>
        <v/>
      </c>
      <c r="L101" s="15" t="str">
        <f>IF($G101&gt;0,PORCENTAJES!B$2,"")</f>
        <v/>
      </c>
      <c r="M101" s="15" t="str">
        <f>IF($G101&gt;0,PORCENTAJES!C$2,"")</f>
        <v/>
      </c>
      <c r="N101" s="15" t="str">
        <f>IF($G101&gt;0,PORCENTAJES!D$2,"")</f>
        <v/>
      </c>
      <c r="O101" s="15" t="str">
        <f>IF($G101&gt;0,PORCENTAJES!E$2,"")</f>
        <v/>
      </c>
    </row>
    <row r="102" ht="15.75" customHeight="1">
      <c r="H102" s="18" t="str">
        <f t="shared" ref="H102:K102" si="101">IF(NOT($A102=""),CEILING($G102*(1+L102),50),"")</f>
        <v/>
      </c>
      <c r="I102" s="18" t="str">
        <f t="shared" si="101"/>
        <v/>
      </c>
      <c r="J102" s="18" t="str">
        <f t="shared" si="101"/>
        <v/>
      </c>
      <c r="K102" s="18" t="str">
        <f t="shared" si="101"/>
        <v/>
      </c>
      <c r="L102" s="15" t="str">
        <f>IF($G102&gt;0,PORCENTAJES!B$2,"")</f>
        <v/>
      </c>
      <c r="M102" s="15" t="str">
        <f>IF($G102&gt;0,PORCENTAJES!C$2,"")</f>
        <v/>
      </c>
      <c r="N102" s="15" t="str">
        <f>IF($G102&gt;0,PORCENTAJES!D$2,"")</f>
        <v/>
      </c>
      <c r="O102" s="15" t="str">
        <f>IF($G102&gt;0,PORCENTAJES!E$2,"")</f>
        <v/>
      </c>
    </row>
    <row r="103" ht="15.75" customHeight="1">
      <c r="H103" s="18" t="str">
        <f t="shared" ref="H103:K103" si="102">IF(NOT($A103=""),CEILING($G103*(1+L103),50),"")</f>
        <v/>
      </c>
      <c r="I103" s="18" t="str">
        <f t="shared" si="102"/>
        <v/>
      </c>
      <c r="J103" s="18" t="str">
        <f t="shared" si="102"/>
        <v/>
      </c>
      <c r="K103" s="18" t="str">
        <f t="shared" si="102"/>
        <v/>
      </c>
      <c r="L103" s="15" t="str">
        <f>IF($G103&gt;0,PORCENTAJES!B$2,"")</f>
        <v/>
      </c>
      <c r="M103" s="15" t="str">
        <f>IF($G103&gt;0,PORCENTAJES!C$2,"")</f>
        <v/>
      </c>
      <c r="N103" s="15" t="str">
        <f>IF($G103&gt;0,PORCENTAJES!D$2,"")</f>
        <v/>
      </c>
      <c r="O103" s="15" t="str">
        <f>IF($G103&gt;0,PORCENTAJES!E$2,"")</f>
        <v/>
      </c>
    </row>
    <row r="104" ht="15.75" customHeight="1">
      <c r="H104" s="18" t="str">
        <f t="shared" ref="H104:K104" si="103">IF(NOT($A104=""),CEILING($G104*(1+L104),50),"")</f>
        <v/>
      </c>
      <c r="I104" s="18" t="str">
        <f t="shared" si="103"/>
        <v/>
      </c>
      <c r="J104" s="18" t="str">
        <f t="shared" si="103"/>
        <v/>
      </c>
      <c r="K104" s="18" t="str">
        <f t="shared" si="103"/>
        <v/>
      </c>
      <c r="L104" s="15" t="str">
        <f>IF($G104&gt;0,PORCENTAJES!B$2,"")</f>
        <v/>
      </c>
      <c r="M104" s="15" t="str">
        <f>IF($G104&gt;0,PORCENTAJES!C$2,"")</f>
        <v/>
      </c>
      <c r="N104" s="15" t="str">
        <f>IF($G104&gt;0,PORCENTAJES!D$2,"")</f>
        <v/>
      </c>
      <c r="O104" s="15" t="str">
        <f>IF($G104&gt;0,PORCENTAJES!E$2,"")</f>
        <v/>
      </c>
    </row>
    <row r="105" ht="15.75" customHeight="1">
      <c r="H105" s="18" t="str">
        <f t="shared" ref="H105:K105" si="104">IF(NOT($A105=""),CEILING($G105*(1+L105),50),"")</f>
        <v/>
      </c>
      <c r="I105" s="18" t="str">
        <f t="shared" si="104"/>
        <v/>
      </c>
      <c r="J105" s="18" t="str">
        <f t="shared" si="104"/>
        <v/>
      </c>
      <c r="K105" s="18" t="str">
        <f t="shared" si="104"/>
        <v/>
      </c>
      <c r="L105" s="15" t="str">
        <f>IF($G105&gt;0,PORCENTAJES!B$2,"")</f>
        <v/>
      </c>
      <c r="M105" s="15" t="str">
        <f>IF($G105&gt;0,PORCENTAJES!C$2,"")</f>
        <v/>
      </c>
      <c r="N105" s="15" t="str">
        <f>IF($G105&gt;0,PORCENTAJES!D$2,"")</f>
        <v/>
      </c>
      <c r="O105" s="15" t="str">
        <f>IF($G105&gt;0,PORCENTAJES!E$2,"")</f>
        <v/>
      </c>
    </row>
    <row r="106" ht="15.75" customHeight="1">
      <c r="H106" s="18" t="str">
        <f t="shared" ref="H106:K106" si="105">IF(NOT($A106=""),CEILING($G106*(1+L106),50),"")</f>
        <v/>
      </c>
      <c r="I106" s="18" t="str">
        <f t="shared" si="105"/>
        <v/>
      </c>
      <c r="J106" s="18" t="str">
        <f t="shared" si="105"/>
        <v/>
      </c>
      <c r="K106" s="18" t="str">
        <f t="shared" si="105"/>
        <v/>
      </c>
      <c r="L106" s="15" t="str">
        <f>IF($G106&gt;0,PORCENTAJES!B$2,"")</f>
        <v/>
      </c>
      <c r="M106" s="15" t="str">
        <f>IF($G106&gt;0,PORCENTAJES!C$2,"")</f>
        <v/>
      </c>
      <c r="N106" s="15" t="str">
        <f>IF($G106&gt;0,PORCENTAJES!D$2,"")</f>
        <v/>
      </c>
      <c r="O106" s="15" t="str">
        <f>IF($G106&gt;0,PORCENTAJES!E$2,"")</f>
        <v/>
      </c>
    </row>
    <row r="107" ht="15.75" customHeight="1">
      <c r="H107" s="18" t="str">
        <f t="shared" ref="H107:K107" si="106">IF(NOT($A107=""),CEILING($G107*(1+L107),50),"")</f>
        <v/>
      </c>
      <c r="I107" s="18" t="str">
        <f t="shared" si="106"/>
        <v/>
      </c>
      <c r="J107" s="18" t="str">
        <f t="shared" si="106"/>
        <v/>
      </c>
      <c r="K107" s="18" t="str">
        <f t="shared" si="106"/>
        <v/>
      </c>
      <c r="L107" s="15" t="str">
        <f>IF($G107&gt;0,PORCENTAJES!B$2,"")</f>
        <v/>
      </c>
      <c r="M107" s="15" t="str">
        <f>IF($G107&gt;0,PORCENTAJES!C$2,"")</f>
        <v/>
      </c>
      <c r="N107" s="15" t="str">
        <f>IF($G107&gt;0,PORCENTAJES!D$2,"")</f>
        <v/>
      </c>
      <c r="O107" s="15" t="str">
        <f>IF($G107&gt;0,PORCENTAJES!E$2,"")</f>
        <v/>
      </c>
    </row>
    <row r="108" ht="15.75" customHeight="1">
      <c r="H108" s="18" t="str">
        <f t="shared" ref="H108:K108" si="107">IF(NOT($A108=""),CEILING($G108*(1+L108),50),"")</f>
        <v/>
      </c>
      <c r="I108" s="18" t="str">
        <f t="shared" si="107"/>
        <v/>
      </c>
      <c r="J108" s="18" t="str">
        <f t="shared" si="107"/>
        <v/>
      </c>
      <c r="K108" s="18" t="str">
        <f t="shared" si="107"/>
        <v/>
      </c>
      <c r="L108" s="15" t="str">
        <f>IF($G108&gt;0,PORCENTAJES!B$2,"")</f>
        <v/>
      </c>
      <c r="M108" s="15" t="str">
        <f>IF($G108&gt;0,PORCENTAJES!C$2,"")</f>
        <v/>
      </c>
      <c r="N108" s="15" t="str">
        <f>IF($G108&gt;0,PORCENTAJES!D$2,"")</f>
        <v/>
      </c>
      <c r="O108" s="15" t="str">
        <f>IF($G108&gt;0,PORCENTAJES!E$2,"")</f>
        <v/>
      </c>
    </row>
    <row r="109" ht="15.75" customHeight="1">
      <c r="H109" s="18" t="str">
        <f t="shared" ref="H109:K109" si="108">IF(NOT($A109=""),CEILING($G109*(1+L109),50),"")</f>
        <v/>
      </c>
      <c r="I109" s="18" t="str">
        <f t="shared" si="108"/>
        <v/>
      </c>
      <c r="J109" s="18" t="str">
        <f t="shared" si="108"/>
        <v/>
      </c>
      <c r="K109" s="18" t="str">
        <f t="shared" si="108"/>
        <v/>
      </c>
      <c r="L109" s="15" t="str">
        <f>IF($G109&gt;0,PORCENTAJES!B$2,"")</f>
        <v/>
      </c>
      <c r="M109" s="15" t="str">
        <f>IF($G109&gt;0,PORCENTAJES!C$2,"")</f>
        <v/>
      </c>
      <c r="N109" s="15" t="str">
        <f>IF($G109&gt;0,PORCENTAJES!D$2,"")</f>
        <v/>
      </c>
      <c r="O109" s="15" t="str">
        <f>IF($G109&gt;0,PORCENTAJES!E$2,"")</f>
        <v/>
      </c>
    </row>
    <row r="110" ht="15.75" customHeight="1">
      <c r="H110" s="18" t="str">
        <f t="shared" ref="H110:K110" si="109">IF(NOT($A110=""),CEILING($G110*(1+L110),50),"")</f>
        <v/>
      </c>
      <c r="I110" s="18" t="str">
        <f t="shared" si="109"/>
        <v/>
      </c>
      <c r="J110" s="18" t="str">
        <f t="shared" si="109"/>
        <v/>
      </c>
      <c r="K110" s="18" t="str">
        <f t="shared" si="109"/>
        <v/>
      </c>
      <c r="L110" s="15" t="str">
        <f>IF($G110&gt;0,PORCENTAJES!B$2,"")</f>
        <v/>
      </c>
      <c r="M110" s="15" t="str">
        <f>IF($G110&gt;0,PORCENTAJES!C$2,"")</f>
        <v/>
      </c>
      <c r="N110" s="15" t="str">
        <f>IF($G110&gt;0,PORCENTAJES!D$2,"")</f>
        <v/>
      </c>
      <c r="O110" s="15" t="str">
        <f>IF($G110&gt;0,PORCENTAJES!E$2,"")</f>
        <v/>
      </c>
    </row>
    <row r="111" ht="15.75" customHeight="1">
      <c r="H111" s="18" t="str">
        <f t="shared" ref="H111:K111" si="110">IF(NOT($A111=""),CEILING($G111*(1+L111),50),"")</f>
        <v/>
      </c>
      <c r="I111" s="18" t="str">
        <f t="shared" si="110"/>
        <v/>
      </c>
      <c r="J111" s="18" t="str">
        <f t="shared" si="110"/>
        <v/>
      </c>
      <c r="K111" s="18" t="str">
        <f t="shared" si="110"/>
        <v/>
      </c>
      <c r="L111" s="15" t="str">
        <f>IF($G111&gt;0,PORCENTAJES!B$2,"")</f>
        <v/>
      </c>
      <c r="M111" s="15" t="str">
        <f>IF($G111&gt;0,PORCENTAJES!C$2,"")</f>
        <v/>
      </c>
      <c r="N111" s="15" t="str">
        <f>IF($G111&gt;0,PORCENTAJES!D$2,"")</f>
        <v/>
      </c>
      <c r="O111" s="15" t="str">
        <f>IF($G111&gt;0,PORCENTAJES!E$2,"")</f>
        <v/>
      </c>
    </row>
    <row r="112" ht="15.75" customHeight="1">
      <c r="H112" s="18" t="str">
        <f t="shared" ref="H112:K112" si="111">IF(NOT($A112=""),CEILING($G112*(1+L112),50),"")</f>
        <v/>
      </c>
      <c r="I112" s="18" t="str">
        <f t="shared" si="111"/>
        <v/>
      </c>
      <c r="J112" s="18" t="str">
        <f t="shared" si="111"/>
        <v/>
      </c>
      <c r="K112" s="18" t="str">
        <f t="shared" si="111"/>
        <v/>
      </c>
      <c r="L112" s="15" t="str">
        <f>IF($G112&gt;0,PORCENTAJES!B$2,"")</f>
        <v/>
      </c>
      <c r="M112" s="15" t="str">
        <f>IF($G112&gt;0,PORCENTAJES!C$2,"")</f>
        <v/>
      </c>
      <c r="N112" s="15" t="str">
        <f>IF($G112&gt;0,PORCENTAJES!D$2,"")</f>
        <v/>
      </c>
      <c r="O112" s="15" t="str">
        <f>IF($G112&gt;0,PORCENTAJES!E$2,"")</f>
        <v/>
      </c>
    </row>
    <row r="113" ht="15.75" customHeight="1">
      <c r="H113" s="18" t="str">
        <f t="shared" ref="H113:K113" si="112">IF(NOT($A113=""),CEILING($G113*(1+L113),50),"")</f>
        <v/>
      </c>
      <c r="I113" s="18" t="str">
        <f t="shared" si="112"/>
        <v/>
      </c>
      <c r="J113" s="18" t="str">
        <f t="shared" si="112"/>
        <v/>
      </c>
      <c r="K113" s="18" t="str">
        <f t="shared" si="112"/>
        <v/>
      </c>
      <c r="L113" s="15" t="str">
        <f>IF($G113&gt;0,PORCENTAJES!B$2,"")</f>
        <v/>
      </c>
      <c r="M113" s="15" t="str">
        <f>IF($G113&gt;0,PORCENTAJES!C$2,"")</f>
        <v/>
      </c>
      <c r="N113" s="15" t="str">
        <f>IF($G113&gt;0,PORCENTAJES!D$2,"")</f>
        <v/>
      </c>
      <c r="O113" s="15" t="str">
        <f>IF($G113&gt;0,PORCENTAJES!E$2,"")</f>
        <v/>
      </c>
    </row>
    <row r="114" ht="15.75" customHeight="1">
      <c r="H114" s="18" t="str">
        <f t="shared" ref="H114:K114" si="113">IF(NOT($A114=""),CEILING($G114*(1+L114),50),"")</f>
        <v/>
      </c>
      <c r="I114" s="18" t="str">
        <f t="shared" si="113"/>
        <v/>
      </c>
      <c r="J114" s="18" t="str">
        <f t="shared" si="113"/>
        <v/>
      </c>
      <c r="K114" s="18" t="str">
        <f t="shared" si="113"/>
        <v/>
      </c>
      <c r="L114" s="15" t="str">
        <f>IF($G114&gt;0,PORCENTAJES!B$2,"")</f>
        <v/>
      </c>
      <c r="M114" s="15" t="str">
        <f>IF($G114&gt;0,PORCENTAJES!C$2,"")</f>
        <v/>
      </c>
      <c r="N114" s="15" t="str">
        <f>IF($G114&gt;0,PORCENTAJES!D$2,"")</f>
        <v/>
      </c>
      <c r="O114" s="15" t="str">
        <f>IF($G114&gt;0,PORCENTAJES!E$2,"")</f>
        <v/>
      </c>
    </row>
    <row r="115" ht="15.75" customHeight="1">
      <c r="H115" s="18" t="str">
        <f t="shared" ref="H115:K115" si="114">IF(NOT($A115=""),CEILING($G115*(1+L115),50),"")</f>
        <v/>
      </c>
      <c r="I115" s="18" t="str">
        <f t="shared" si="114"/>
        <v/>
      </c>
      <c r="J115" s="18" t="str">
        <f t="shared" si="114"/>
        <v/>
      </c>
      <c r="K115" s="18" t="str">
        <f t="shared" si="114"/>
        <v/>
      </c>
      <c r="L115" s="15" t="str">
        <f>IF($G115&gt;0,PORCENTAJES!B$2,"")</f>
        <v/>
      </c>
      <c r="M115" s="15" t="str">
        <f>IF($G115&gt;0,PORCENTAJES!C$2,"")</f>
        <v/>
      </c>
      <c r="N115" s="15" t="str">
        <f>IF($G115&gt;0,PORCENTAJES!D$2,"")</f>
        <v/>
      </c>
      <c r="O115" s="15" t="str">
        <f>IF($G115&gt;0,PORCENTAJES!E$2,"")</f>
        <v/>
      </c>
    </row>
    <row r="116" ht="15.75" customHeight="1">
      <c r="H116" s="18" t="str">
        <f t="shared" ref="H116:K116" si="115">IF(NOT($A116=""),CEILING($G116*(1+L116),50),"")</f>
        <v/>
      </c>
      <c r="I116" s="18" t="str">
        <f t="shared" si="115"/>
        <v/>
      </c>
      <c r="J116" s="18" t="str">
        <f t="shared" si="115"/>
        <v/>
      </c>
      <c r="K116" s="18" t="str">
        <f t="shared" si="115"/>
        <v/>
      </c>
      <c r="L116" s="15" t="str">
        <f>IF($G116&gt;0,PORCENTAJES!B$2,"")</f>
        <v/>
      </c>
      <c r="M116" s="15" t="str">
        <f>IF($G116&gt;0,PORCENTAJES!C$2,"")</f>
        <v/>
      </c>
      <c r="N116" s="15" t="str">
        <f>IF($G116&gt;0,PORCENTAJES!D$2,"")</f>
        <v/>
      </c>
      <c r="O116" s="15" t="str">
        <f>IF($G116&gt;0,PORCENTAJES!E$2,"")</f>
        <v/>
      </c>
    </row>
    <row r="117" ht="15.75" customHeight="1">
      <c r="H117" s="18" t="str">
        <f t="shared" ref="H117:K117" si="116">IF(NOT($A117=""),CEILING($G117*(1+L117),50),"")</f>
        <v/>
      </c>
      <c r="I117" s="18" t="str">
        <f t="shared" si="116"/>
        <v/>
      </c>
      <c r="J117" s="18" t="str">
        <f t="shared" si="116"/>
        <v/>
      </c>
      <c r="K117" s="18" t="str">
        <f t="shared" si="116"/>
        <v/>
      </c>
      <c r="L117" s="15" t="str">
        <f>IF($G117&gt;0,PORCENTAJES!B$2,"")</f>
        <v/>
      </c>
      <c r="M117" s="15" t="str">
        <f>IF($G117&gt;0,PORCENTAJES!C$2,"")</f>
        <v/>
      </c>
      <c r="N117" s="15" t="str">
        <f>IF($G117&gt;0,PORCENTAJES!D$2,"")</f>
        <v/>
      </c>
      <c r="O117" s="15" t="str">
        <f>IF($G117&gt;0,PORCENTAJES!E$2,"")</f>
        <v/>
      </c>
    </row>
    <row r="118" ht="15.75" customHeight="1">
      <c r="H118" s="18" t="str">
        <f t="shared" ref="H118:K118" si="117">IF(NOT($A118=""),CEILING($G118*(1+L118),50),"")</f>
        <v/>
      </c>
      <c r="I118" s="18" t="str">
        <f t="shared" si="117"/>
        <v/>
      </c>
      <c r="J118" s="18" t="str">
        <f t="shared" si="117"/>
        <v/>
      </c>
      <c r="K118" s="18" t="str">
        <f t="shared" si="117"/>
        <v/>
      </c>
      <c r="L118" s="15" t="str">
        <f>IF($G118&gt;0,PORCENTAJES!B$2,"")</f>
        <v/>
      </c>
      <c r="M118" s="15" t="str">
        <f>IF($G118&gt;0,PORCENTAJES!C$2,"")</f>
        <v/>
      </c>
      <c r="N118" s="15" t="str">
        <f>IF($G118&gt;0,PORCENTAJES!D$2,"")</f>
        <v/>
      </c>
      <c r="O118" s="15" t="str">
        <f>IF($G118&gt;0,PORCENTAJES!E$2,"")</f>
        <v/>
      </c>
    </row>
    <row r="119" ht="15.75" customHeight="1">
      <c r="H119" s="18" t="str">
        <f t="shared" ref="H119:K119" si="118">IF(NOT($A119=""),CEILING($G119*(1+L119),50),"")</f>
        <v/>
      </c>
      <c r="I119" s="18" t="str">
        <f t="shared" si="118"/>
        <v/>
      </c>
      <c r="J119" s="18" t="str">
        <f t="shared" si="118"/>
        <v/>
      </c>
      <c r="K119" s="18" t="str">
        <f t="shared" si="118"/>
        <v/>
      </c>
      <c r="L119" s="15" t="str">
        <f>IF($G119&gt;0,PORCENTAJES!B$2,"")</f>
        <v/>
      </c>
      <c r="M119" s="15" t="str">
        <f>IF($G119&gt;0,PORCENTAJES!C$2,"")</f>
        <v/>
      </c>
      <c r="N119" s="15" t="str">
        <f>IF($G119&gt;0,PORCENTAJES!D$2,"")</f>
        <v/>
      </c>
      <c r="O119" s="15" t="str">
        <f>IF($G119&gt;0,PORCENTAJES!E$2,"")</f>
        <v/>
      </c>
    </row>
    <row r="120" ht="15.75" customHeight="1">
      <c r="H120" s="18" t="str">
        <f t="shared" ref="H120:K120" si="119">IF(NOT($A120=""),CEILING($G120*(1+L120),50),"")</f>
        <v/>
      </c>
      <c r="I120" s="18" t="str">
        <f t="shared" si="119"/>
        <v/>
      </c>
      <c r="J120" s="18" t="str">
        <f t="shared" si="119"/>
        <v/>
      </c>
      <c r="K120" s="18" t="str">
        <f t="shared" si="119"/>
        <v/>
      </c>
      <c r="L120" s="15" t="str">
        <f>IF($G120&gt;0,PORCENTAJES!B$2,"")</f>
        <v/>
      </c>
      <c r="M120" s="15" t="str">
        <f>IF($G120&gt;0,PORCENTAJES!C$2,"")</f>
        <v/>
      </c>
      <c r="N120" s="15" t="str">
        <f>IF($G120&gt;0,PORCENTAJES!D$2,"")</f>
        <v/>
      </c>
      <c r="O120" s="15" t="str">
        <f>IF($G120&gt;0,PORCENTAJES!E$2,"")</f>
        <v/>
      </c>
    </row>
    <row r="121" ht="15.75" customHeight="1">
      <c r="H121" s="18" t="str">
        <f t="shared" ref="H121:K121" si="120">IF(NOT($A121=""),CEILING($G121*(1+L121),50),"")</f>
        <v/>
      </c>
      <c r="I121" s="18" t="str">
        <f t="shared" si="120"/>
        <v/>
      </c>
      <c r="J121" s="18" t="str">
        <f t="shared" si="120"/>
        <v/>
      </c>
      <c r="K121" s="18" t="str">
        <f t="shared" si="120"/>
        <v/>
      </c>
      <c r="L121" s="15" t="str">
        <f>IF($G121&gt;0,PORCENTAJES!B$2,"")</f>
        <v/>
      </c>
      <c r="M121" s="15" t="str">
        <f>IF($G121&gt;0,PORCENTAJES!C$2,"")</f>
        <v/>
      </c>
      <c r="N121" s="15" t="str">
        <f>IF($G121&gt;0,PORCENTAJES!D$2,"")</f>
        <v/>
      </c>
      <c r="O121" s="15" t="str">
        <f>IF($G121&gt;0,PORCENTAJES!E$2,"")</f>
        <v/>
      </c>
    </row>
    <row r="122" ht="15.75" customHeight="1">
      <c r="H122" s="18" t="str">
        <f t="shared" ref="H122:K122" si="121">IF(NOT($A122=""),CEILING($G122*(1+L122),50),"")</f>
        <v/>
      </c>
      <c r="I122" s="18" t="str">
        <f t="shared" si="121"/>
        <v/>
      </c>
      <c r="J122" s="18" t="str">
        <f t="shared" si="121"/>
        <v/>
      </c>
      <c r="K122" s="18" t="str">
        <f t="shared" si="121"/>
        <v/>
      </c>
      <c r="L122" s="15" t="str">
        <f>IF($G122&gt;0,PORCENTAJES!B$2,"")</f>
        <v/>
      </c>
      <c r="M122" s="15" t="str">
        <f>IF($G122&gt;0,PORCENTAJES!C$2,"")</f>
        <v/>
      </c>
      <c r="N122" s="15" t="str">
        <f>IF($G122&gt;0,PORCENTAJES!D$2,"")</f>
        <v/>
      </c>
      <c r="O122" s="15" t="str">
        <f>IF($G122&gt;0,PORCENTAJES!E$2,"")</f>
        <v/>
      </c>
    </row>
    <row r="123" ht="15.75" customHeight="1">
      <c r="H123" s="18" t="str">
        <f t="shared" ref="H123:K123" si="122">IF(NOT($A123=""),CEILING($G123*(1+L123),50),"")</f>
        <v/>
      </c>
      <c r="I123" s="18" t="str">
        <f t="shared" si="122"/>
        <v/>
      </c>
      <c r="J123" s="18" t="str">
        <f t="shared" si="122"/>
        <v/>
      </c>
      <c r="K123" s="18" t="str">
        <f t="shared" si="122"/>
        <v/>
      </c>
      <c r="L123" s="15" t="str">
        <f>IF($G123&gt;0,PORCENTAJES!B$2,"")</f>
        <v/>
      </c>
      <c r="M123" s="15" t="str">
        <f>IF($G123&gt;0,PORCENTAJES!C$2,"")</f>
        <v/>
      </c>
      <c r="N123" s="15" t="str">
        <f>IF($G123&gt;0,PORCENTAJES!D$2,"")</f>
        <v/>
      </c>
      <c r="O123" s="15" t="str">
        <f>IF($G123&gt;0,PORCENTAJES!E$2,"")</f>
        <v/>
      </c>
    </row>
    <row r="124" ht="15.75" customHeight="1">
      <c r="H124" s="18" t="str">
        <f t="shared" ref="H124:K124" si="123">IF(NOT($A124=""),CEILING($G124*(1+L124),50),"")</f>
        <v/>
      </c>
      <c r="I124" s="18" t="str">
        <f t="shared" si="123"/>
        <v/>
      </c>
      <c r="J124" s="18" t="str">
        <f t="shared" si="123"/>
        <v/>
      </c>
      <c r="K124" s="18" t="str">
        <f t="shared" si="123"/>
        <v/>
      </c>
      <c r="L124" s="15" t="str">
        <f>IF($G124&gt;0,PORCENTAJES!B$2,"")</f>
        <v/>
      </c>
      <c r="M124" s="15" t="str">
        <f>IF($G124&gt;0,PORCENTAJES!C$2,"")</f>
        <v/>
      </c>
      <c r="N124" s="15" t="str">
        <f>IF($G124&gt;0,PORCENTAJES!D$2,"")</f>
        <v/>
      </c>
      <c r="O124" s="15" t="str">
        <f>IF($G124&gt;0,PORCENTAJES!E$2,"")</f>
        <v/>
      </c>
    </row>
    <row r="125" ht="15.75" customHeight="1">
      <c r="H125" s="18" t="str">
        <f t="shared" ref="H125:K125" si="124">IF(NOT($A125=""),CEILING($G125*(1+L125),50),"")</f>
        <v/>
      </c>
      <c r="I125" s="18" t="str">
        <f t="shared" si="124"/>
        <v/>
      </c>
      <c r="J125" s="18" t="str">
        <f t="shared" si="124"/>
        <v/>
      </c>
      <c r="K125" s="18" t="str">
        <f t="shared" si="124"/>
        <v/>
      </c>
      <c r="L125" s="15" t="str">
        <f>IF($G125&gt;0,PORCENTAJES!B$2,"")</f>
        <v/>
      </c>
      <c r="M125" s="15" t="str">
        <f>IF($G125&gt;0,PORCENTAJES!C$2,"")</f>
        <v/>
      </c>
      <c r="N125" s="15" t="str">
        <f>IF($G125&gt;0,PORCENTAJES!D$2,"")</f>
        <v/>
      </c>
      <c r="O125" s="15" t="str">
        <f>IF($G125&gt;0,PORCENTAJES!E$2,"")</f>
        <v/>
      </c>
    </row>
    <row r="126" ht="15.75" customHeight="1">
      <c r="H126" s="18" t="str">
        <f t="shared" ref="H126:K126" si="125">IF(NOT($A126=""),CEILING($G126*(1+L126),50),"")</f>
        <v/>
      </c>
      <c r="I126" s="18" t="str">
        <f t="shared" si="125"/>
        <v/>
      </c>
      <c r="J126" s="18" t="str">
        <f t="shared" si="125"/>
        <v/>
      </c>
      <c r="K126" s="18" t="str">
        <f t="shared" si="125"/>
        <v/>
      </c>
      <c r="L126" s="15" t="str">
        <f>IF($G126&gt;0,PORCENTAJES!B$2,"")</f>
        <v/>
      </c>
      <c r="M126" s="15" t="str">
        <f>IF($G126&gt;0,PORCENTAJES!C$2,"")</f>
        <v/>
      </c>
      <c r="N126" s="15" t="str">
        <f>IF($G126&gt;0,PORCENTAJES!D$2,"")</f>
        <v/>
      </c>
      <c r="O126" s="15" t="str">
        <f>IF($G126&gt;0,PORCENTAJES!E$2,"")</f>
        <v/>
      </c>
    </row>
    <row r="127" ht="15.75" customHeight="1">
      <c r="H127" s="18" t="str">
        <f t="shared" ref="H127:K127" si="126">IF(NOT($A127=""),CEILING($G127*(1+L127),50),"")</f>
        <v/>
      </c>
      <c r="I127" s="18" t="str">
        <f t="shared" si="126"/>
        <v/>
      </c>
      <c r="J127" s="18" t="str">
        <f t="shared" si="126"/>
        <v/>
      </c>
      <c r="K127" s="18" t="str">
        <f t="shared" si="126"/>
        <v/>
      </c>
      <c r="L127" s="15" t="str">
        <f>IF($G127&gt;0,PORCENTAJES!B$2,"")</f>
        <v/>
      </c>
      <c r="M127" s="15" t="str">
        <f>IF($G127&gt;0,PORCENTAJES!C$2,"")</f>
        <v/>
      </c>
      <c r="N127" s="15" t="str">
        <f>IF($G127&gt;0,PORCENTAJES!D$2,"")</f>
        <v/>
      </c>
      <c r="O127" s="15" t="str">
        <f>IF($G127&gt;0,PORCENTAJES!E$2,"")</f>
        <v/>
      </c>
    </row>
    <row r="128" ht="15.75" customHeight="1">
      <c r="H128" s="18" t="str">
        <f t="shared" ref="H128:K128" si="127">IF(NOT($A128=""),CEILING($G128*(1+L128),50),"")</f>
        <v/>
      </c>
      <c r="I128" s="18" t="str">
        <f t="shared" si="127"/>
        <v/>
      </c>
      <c r="J128" s="18" t="str">
        <f t="shared" si="127"/>
        <v/>
      </c>
      <c r="K128" s="18" t="str">
        <f t="shared" si="127"/>
        <v/>
      </c>
      <c r="L128" s="15" t="str">
        <f>IF($G128&gt;0,PORCENTAJES!B$2,"")</f>
        <v/>
      </c>
      <c r="M128" s="15" t="str">
        <f>IF($G128&gt;0,PORCENTAJES!C$2,"")</f>
        <v/>
      </c>
      <c r="N128" s="15" t="str">
        <f>IF($G128&gt;0,PORCENTAJES!D$2,"")</f>
        <v/>
      </c>
      <c r="O128" s="15" t="str">
        <f>IF($G128&gt;0,PORCENTAJES!E$2,"")</f>
        <v/>
      </c>
    </row>
    <row r="129" ht="15.75" customHeight="1">
      <c r="H129" s="18" t="str">
        <f t="shared" ref="H129:K129" si="128">IF(NOT($A129=""),CEILING($G129*(1+L129),50),"")</f>
        <v/>
      </c>
      <c r="I129" s="18" t="str">
        <f t="shared" si="128"/>
        <v/>
      </c>
      <c r="J129" s="18" t="str">
        <f t="shared" si="128"/>
        <v/>
      </c>
      <c r="K129" s="18" t="str">
        <f t="shared" si="128"/>
        <v/>
      </c>
      <c r="L129" s="15" t="str">
        <f>IF($G129&gt;0,PORCENTAJES!B$2,"")</f>
        <v/>
      </c>
      <c r="M129" s="15" t="str">
        <f>IF($G129&gt;0,PORCENTAJES!C$2,"")</f>
        <v/>
      </c>
      <c r="N129" s="15" t="str">
        <f>IF($G129&gt;0,PORCENTAJES!D$2,"")</f>
        <v/>
      </c>
      <c r="O129" s="15" t="str">
        <f>IF($G129&gt;0,PORCENTAJES!E$2,"")</f>
        <v/>
      </c>
    </row>
    <row r="130" ht="15.75" customHeight="1">
      <c r="H130" s="18" t="str">
        <f t="shared" ref="H130:K130" si="129">IF(NOT($A130=""),CEILING($G130*(1+L130),50),"")</f>
        <v/>
      </c>
      <c r="I130" s="18" t="str">
        <f t="shared" si="129"/>
        <v/>
      </c>
      <c r="J130" s="18" t="str">
        <f t="shared" si="129"/>
        <v/>
      </c>
      <c r="K130" s="18" t="str">
        <f t="shared" si="129"/>
        <v/>
      </c>
      <c r="L130" s="15" t="str">
        <f>IF($G130&gt;0,PORCENTAJES!B$2,"")</f>
        <v/>
      </c>
      <c r="M130" s="15" t="str">
        <f>IF($G130&gt;0,PORCENTAJES!C$2,"")</f>
        <v/>
      </c>
      <c r="N130" s="15" t="str">
        <f>IF($G130&gt;0,PORCENTAJES!D$2,"")</f>
        <v/>
      </c>
      <c r="O130" s="15" t="str">
        <f>IF($G130&gt;0,PORCENTAJES!E$2,"")</f>
        <v/>
      </c>
    </row>
    <row r="131" ht="15.75" customHeight="1">
      <c r="H131" s="18" t="str">
        <f t="shared" ref="H131:K131" si="130">IF(NOT($A131=""),CEILING($G131*(1+L131),50),"")</f>
        <v/>
      </c>
      <c r="I131" s="18" t="str">
        <f t="shared" si="130"/>
        <v/>
      </c>
      <c r="J131" s="18" t="str">
        <f t="shared" si="130"/>
        <v/>
      </c>
      <c r="K131" s="18" t="str">
        <f t="shared" si="130"/>
        <v/>
      </c>
      <c r="L131" s="15" t="str">
        <f>IF($G131&gt;0,PORCENTAJES!B$2,"")</f>
        <v/>
      </c>
      <c r="M131" s="15" t="str">
        <f>IF($G131&gt;0,PORCENTAJES!C$2,"")</f>
        <v/>
      </c>
      <c r="N131" s="15" t="str">
        <f>IF($G131&gt;0,PORCENTAJES!D$2,"")</f>
        <v/>
      </c>
      <c r="O131" s="15" t="str">
        <f>IF($G131&gt;0,PORCENTAJES!E$2,"")</f>
        <v/>
      </c>
    </row>
    <row r="132" ht="15.75" customHeight="1">
      <c r="H132" s="18" t="str">
        <f t="shared" ref="H132:K132" si="131">IF(NOT($A132=""),CEILING($G132*(1+L132),50),"")</f>
        <v/>
      </c>
      <c r="I132" s="18" t="str">
        <f t="shared" si="131"/>
        <v/>
      </c>
      <c r="J132" s="18" t="str">
        <f t="shared" si="131"/>
        <v/>
      </c>
      <c r="K132" s="18" t="str">
        <f t="shared" si="131"/>
        <v/>
      </c>
      <c r="L132" s="15" t="str">
        <f>IF($G132&gt;0,PORCENTAJES!B$2,"")</f>
        <v/>
      </c>
      <c r="M132" s="15" t="str">
        <f>IF($G132&gt;0,PORCENTAJES!C$2,"")</f>
        <v/>
      </c>
      <c r="N132" s="15" t="str">
        <f>IF($G132&gt;0,PORCENTAJES!D$2,"")</f>
        <v/>
      </c>
      <c r="O132" s="15" t="str">
        <f>IF($G132&gt;0,PORCENTAJES!E$2,"")</f>
        <v/>
      </c>
    </row>
    <row r="133" ht="15.75" customHeight="1">
      <c r="H133" s="18" t="str">
        <f t="shared" ref="H133:K133" si="132">IF(NOT($A133=""),CEILING($G133*(1+L133),50),"")</f>
        <v/>
      </c>
      <c r="I133" s="18" t="str">
        <f t="shared" si="132"/>
        <v/>
      </c>
      <c r="J133" s="18" t="str">
        <f t="shared" si="132"/>
        <v/>
      </c>
      <c r="K133" s="18" t="str">
        <f t="shared" si="132"/>
        <v/>
      </c>
      <c r="L133" s="15" t="str">
        <f>IF($G133&gt;0,PORCENTAJES!B$2,"")</f>
        <v/>
      </c>
      <c r="M133" s="15" t="str">
        <f>IF($G133&gt;0,PORCENTAJES!C$2,"")</f>
        <v/>
      </c>
      <c r="N133" s="15" t="str">
        <f>IF($G133&gt;0,PORCENTAJES!D$2,"")</f>
        <v/>
      </c>
      <c r="O133" s="15" t="str">
        <f>IF($G133&gt;0,PORCENTAJES!E$2,"")</f>
        <v/>
      </c>
    </row>
    <row r="134" ht="15.75" customHeight="1">
      <c r="H134" s="18" t="str">
        <f t="shared" ref="H134:K134" si="133">IF(NOT($A134=""),CEILING($G134*(1+L134),50),"")</f>
        <v/>
      </c>
      <c r="I134" s="18" t="str">
        <f t="shared" si="133"/>
        <v/>
      </c>
      <c r="J134" s="18" t="str">
        <f t="shared" si="133"/>
        <v/>
      </c>
      <c r="K134" s="18" t="str">
        <f t="shared" si="133"/>
        <v/>
      </c>
      <c r="L134" s="15" t="str">
        <f>IF($G134&gt;0,PORCENTAJES!B$2,"")</f>
        <v/>
      </c>
      <c r="M134" s="15" t="str">
        <f>IF($G134&gt;0,PORCENTAJES!C$2,"")</f>
        <v/>
      </c>
      <c r="N134" s="15" t="str">
        <f>IF($G134&gt;0,PORCENTAJES!D$2,"")</f>
        <v/>
      </c>
      <c r="O134" s="15" t="str">
        <f>IF($G134&gt;0,PORCENTAJES!E$2,"")</f>
        <v/>
      </c>
    </row>
    <row r="135" ht="15.75" customHeight="1">
      <c r="H135" s="18" t="str">
        <f t="shared" ref="H135:K135" si="134">IF(NOT($A135=""),CEILING($G135*(1+L135),50),"")</f>
        <v/>
      </c>
      <c r="I135" s="18" t="str">
        <f t="shared" si="134"/>
        <v/>
      </c>
      <c r="J135" s="18" t="str">
        <f t="shared" si="134"/>
        <v/>
      </c>
      <c r="K135" s="18" t="str">
        <f t="shared" si="134"/>
        <v/>
      </c>
      <c r="L135" s="15" t="str">
        <f>IF($G135&gt;0,PORCENTAJES!B$2,"")</f>
        <v/>
      </c>
      <c r="M135" s="15" t="str">
        <f>IF($G135&gt;0,PORCENTAJES!C$2,"")</f>
        <v/>
      </c>
      <c r="N135" s="15" t="str">
        <f>IF($G135&gt;0,PORCENTAJES!D$2,"")</f>
        <v/>
      </c>
      <c r="O135" s="15" t="str">
        <f>IF($G135&gt;0,PORCENTAJES!E$2,"")</f>
        <v/>
      </c>
    </row>
    <row r="136" ht="15.75" customHeight="1">
      <c r="L136" s="15" t="str">
        <f>IF($G136&gt;0,PORCENTAJES!B$2,"")</f>
        <v/>
      </c>
      <c r="M136" s="15" t="str">
        <f>IF($G136&gt;0,PORCENTAJES!C$2,"")</f>
        <v/>
      </c>
      <c r="N136" s="15" t="str">
        <f>IF($G136&gt;0,PORCENTAJES!D$2,"")</f>
        <v/>
      </c>
      <c r="O136" s="15" t="str">
        <f>IF($G136&gt;0,PORCENTAJES!E$2,"")</f>
        <v/>
      </c>
    </row>
    <row r="137" ht="15.75" customHeight="1">
      <c r="L137" s="15" t="str">
        <f>IF($G137&gt;0,PORCENTAJES!B$2,"")</f>
        <v/>
      </c>
      <c r="M137" s="15" t="str">
        <f>IF($G137&gt;0,PORCENTAJES!C$2,"")</f>
        <v/>
      </c>
      <c r="N137" s="15" t="str">
        <f>IF($G137&gt;0,PORCENTAJES!D$2,"")</f>
        <v/>
      </c>
      <c r="O137" s="15" t="str">
        <f>IF($G137&gt;0,PORCENTAJES!E$2,"")</f>
        <v/>
      </c>
    </row>
    <row r="138" ht="15.75" customHeight="1">
      <c r="L138" s="15" t="str">
        <f>IF($G138&gt;0,PORCENTAJES!B$2,"")</f>
        <v/>
      </c>
      <c r="M138" s="15" t="str">
        <f>IF($G138&gt;0,PORCENTAJES!C$2,"")</f>
        <v/>
      </c>
      <c r="N138" s="15" t="str">
        <f>IF($G138&gt;0,PORCENTAJES!D$2,"")</f>
        <v/>
      </c>
      <c r="O138" s="15" t="str">
        <f>IF($G138&gt;0,PORCENTAJES!E$2,"")</f>
        <v/>
      </c>
    </row>
    <row r="139" ht="15.75" customHeight="1">
      <c r="L139" s="15" t="str">
        <f>IF($G139&gt;0,PORCENTAJES!B$2,"")</f>
        <v/>
      </c>
      <c r="M139" s="15" t="str">
        <f>IF($G139&gt;0,PORCENTAJES!C$2,"")</f>
        <v/>
      </c>
      <c r="N139" s="15" t="str">
        <f>IF($G139&gt;0,PORCENTAJES!D$2,"")</f>
        <v/>
      </c>
      <c r="O139" s="15" t="str">
        <f>IF($G139&gt;0,PORCENTAJES!E$2,"")</f>
        <v/>
      </c>
    </row>
    <row r="140" ht="15.75" customHeight="1">
      <c r="L140" s="15" t="str">
        <f>IF($G140&gt;0,PORCENTAJES!B$2,"")</f>
        <v/>
      </c>
      <c r="M140" s="15" t="str">
        <f>IF($G140&gt;0,PORCENTAJES!C$2,"")</f>
        <v/>
      </c>
      <c r="N140" s="15" t="str">
        <f>IF($G140&gt;0,PORCENTAJES!D$2,"")</f>
        <v/>
      </c>
      <c r="O140" s="15" t="str">
        <f>IF($G140&gt;0,PORCENTAJES!E$2,"")</f>
        <v/>
      </c>
    </row>
    <row r="141" ht="15.75" customHeight="1">
      <c r="L141" s="15" t="str">
        <f>IF($G141&gt;0,PORCENTAJES!B$2,"")</f>
        <v/>
      </c>
      <c r="M141" s="15" t="str">
        <f>IF($G141&gt;0,PORCENTAJES!C$2,"")</f>
        <v/>
      </c>
      <c r="N141" s="15" t="str">
        <f>IF($G141&gt;0,PORCENTAJES!D$2,"")</f>
        <v/>
      </c>
      <c r="O141" s="15" t="str">
        <f>IF($G141&gt;0,PORCENTAJES!E$2,"")</f>
        <v/>
      </c>
    </row>
    <row r="142" ht="15.75" customHeight="1">
      <c r="L142" s="15" t="str">
        <f>IF($G142&gt;0,PORCENTAJES!B$2,"")</f>
        <v/>
      </c>
      <c r="M142" s="15" t="str">
        <f>IF($G142&gt;0,PORCENTAJES!C$2,"")</f>
        <v/>
      </c>
      <c r="N142" s="15" t="str">
        <f>IF($G142&gt;0,PORCENTAJES!D$2,"")</f>
        <v/>
      </c>
      <c r="O142" s="15" t="str">
        <f>IF($G142&gt;0,PORCENTAJES!E$2,"")</f>
        <v/>
      </c>
    </row>
    <row r="143" ht="15.75" customHeight="1">
      <c r="L143" s="15" t="str">
        <f>IF($G143&gt;0,PORCENTAJES!B$2,"")</f>
        <v/>
      </c>
      <c r="M143" s="15" t="str">
        <f>IF($G143&gt;0,PORCENTAJES!C$2,"")</f>
        <v/>
      </c>
      <c r="N143" s="15" t="str">
        <f>IF($G143&gt;0,PORCENTAJES!D$2,"")</f>
        <v/>
      </c>
      <c r="O143" s="15" t="str">
        <f>IF($G143&gt;0,PORCENTAJES!E$2,"")</f>
        <v/>
      </c>
    </row>
    <row r="144" ht="15.75" customHeight="1">
      <c r="L144" s="15" t="str">
        <f>IF($G144&gt;0,PORCENTAJES!B$2,"")</f>
        <v/>
      </c>
      <c r="M144" s="15" t="str">
        <f>IF($G144&gt;0,PORCENTAJES!C$2,"")</f>
        <v/>
      </c>
      <c r="N144" s="15" t="str">
        <f>IF($G144&gt;0,PORCENTAJES!D$2,"")</f>
        <v/>
      </c>
      <c r="O144" s="15" t="str">
        <f>IF($G144&gt;0,PORCENTAJES!E$2,"")</f>
        <v/>
      </c>
    </row>
    <row r="145" ht="15.75" customHeight="1">
      <c r="L145" s="15" t="str">
        <f>IF($G145&gt;0,PORCENTAJES!B$2,"")</f>
        <v/>
      </c>
      <c r="M145" s="15" t="str">
        <f>IF($G145&gt;0,PORCENTAJES!C$2,"")</f>
        <v/>
      </c>
      <c r="N145" s="15" t="str">
        <f>IF($G145&gt;0,PORCENTAJES!D$2,"")</f>
        <v/>
      </c>
      <c r="O145" s="15" t="str">
        <f>IF($G145&gt;0,PORCENTAJES!E$2,"")</f>
        <v/>
      </c>
    </row>
    <row r="146" ht="15.75" customHeight="1">
      <c r="L146" s="15" t="str">
        <f>IF($G146&gt;0,PORCENTAJES!B$2,"")</f>
        <v/>
      </c>
      <c r="M146" s="15" t="str">
        <f>IF($G146&gt;0,PORCENTAJES!C$2,"")</f>
        <v/>
      </c>
      <c r="N146" s="15" t="str">
        <f>IF($G146&gt;0,PORCENTAJES!D$2,"")</f>
        <v/>
      </c>
      <c r="O146" s="15" t="str">
        <f>IF($G146&gt;0,PORCENTAJES!E$2,"")</f>
        <v/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0.71"/>
    <col customWidth="1" min="6" max="6" width="16.86"/>
  </cols>
  <sheetData>
    <row r="1">
      <c r="A1" s="3" t="s">
        <v>0</v>
      </c>
      <c r="B1" s="23" t="s">
        <v>1</v>
      </c>
      <c r="C1" s="3" t="s">
        <v>151</v>
      </c>
      <c r="D1" s="23" t="s">
        <v>3</v>
      </c>
      <c r="E1" s="23" t="s">
        <v>6</v>
      </c>
      <c r="F1" s="3" t="s">
        <v>7</v>
      </c>
      <c r="G1" s="3" t="s">
        <v>8</v>
      </c>
      <c r="H1" s="24" t="s">
        <v>9</v>
      </c>
      <c r="I1" s="2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C2" s="13" t="s">
        <v>206</v>
      </c>
      <c r="D2" s="13" t="s">
        <v>203</v>
      </c>
      <c r="E2" s="14">
        <v>58000.0</v>
      </c>
      <c r="F2" s="8">
        <f t="shared" ref="F2:I2" si="1">IF($E2&gt;0,CEILING($E2*(1+J2),50), "")
</f>
        <v>81200</v>
      </c>
      <c r="G2" s="8">
        <f t="shared" si="1"/>
        <v>91650</v>
      </c>
      <c r="H2" s="8">
        <f t="shared" si="1"/>
        <v>95700</v>
      </c>
      <c r="I2" s="8">
        <f t="shared" si="1"/>
        <v>103250</v>
      </c>
      <c r="J2" s="15">
        <v>0.4</v>
      </c>
      <c r="K2" s="15">
        <v>0.58</v>
      </c>
      <c r="L2" s="15">
        <v>0.65</v>
      </c>
      <c r="M2" s="15">
        <v>0.78</v>
      </c>
    </row>
    <row r="3">
      <c r="C3" s="13" t="s">
        <v>207</v>
      </c>
      <c r="D3" s="13" t="s">
        <v>203</v>
      </c>
      <c r="E3" s="14">
        <v>64800.0</v>
      </c>
      <c r="F3" s="8">
        <f t="shared" ref="F3:I3" si="2">IF($E3&gt;0,CEILING($E3*(1+J3),50), "")
</f>
        <v>90750</v>
      </c>
      <c r="G3" s="8">
        <f t="shared" si="2"/>
        <v>102400</v>
      </c>
      <c r="H3" s="8">
        <f t="shared" si="2"/>
        <v>106950</v>
      </c>
      <c r="I3" s="8">
        <f t="shared" si="2"/>
        <v>115350</v>
      </c>
      <c r="J3" s="15">
        <v>0.4</v>
      </c>
      <c r="K3" s="15">
        <v>0.58</v>
      </c>
      <c r="L3" s="15">
        <v>0.65</v>
      </c>
      <c r="M3" s="15">
        <v>0.78</v>
      </c>
    </row>
    <row r="4">
      <c r="C4" s="13" t="s">
        <v>208</v>
      </c>
      <c r="D4" s="13" t="s">
        <v>203</v>
      </c>
      <c r="E4" s="14">
        <v>72000.0</v>
      </c>
      <c r="F4" s="8">
        <f t="shared" ref="F4:I4" si="3">IF($E4&gt;0,CEILING($E4*(1+J4),50), "")
</f>
        <v>100800</v>
      </c>
      <c r="G4" s="8">
        <f t="shared" si="3"/>
        <v>113800</v>
      </c>
      <c r="H4" s="8">
        <f t="shared" si="3"/>
        <v>118800</v>
      </c>
      <c r="I4" s="8">
        <f t="shared" si="3"/>
        <v>128200</v>
      </c>
      <c r="J4" s="15">
        <v>0.4</v>
      </c>
      <c r="K4" s="15">
        <v>0.58</v>
      </c>
      <c r="L4" s="15">
        <v>0.65</v>
      </c>
      <c r="M4" s="15">
        <v>0.78</v>
      </c>
    </row>
    <row r="5">
      <c r="C5" s="13" t="s">
        <v>209</v>
      </c>
      <c r="D5" s="13" t="s">
        <v>203</v>
      </c>
      <c r="E5" s="14">
        <v>80000.0</v>
      </c>
      <c r="F5" s="8">
        <f t="shared" ref="F5:I5" si="4">IF($E5&gt;0,CEILING($E5*(1+J5),50), "")
</f>
        <v>112000</v>
      </c>
      <c r="G5" s="8">
        <f t="shared" si="4"/>
        <v>126400</v>
      </c>
      <c r="H5" s="8">
        <f t="shared" si="4"/>
        <v>132000</v>
      </c>
      <c r="I5" s="8">
        <f t="shared" si="4"/>
        <v>142400</v>
      </c>
      <c r="J5" s="15">
        <v>0.4</v>
      </c>
      <c r="K5" s="15">
        <v>0.58</v>
      </c>
      <c r="L5" s="15">
        <v>0.65</v>
      </c>
      <c r="M5" s="15">
        <v>0.78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3" max="3" width="20.29"/>
  </cols>
  <sheetData>
    <row r="1">
      <c r="A1" s="1" t="s">
        <v>210</v>
      </c>
      <c r="B1" s="1" t="s">
        <v>211</v>
      </c>
      <c r="C1" s="1" t="s">
        <v>212</v>
      </c>
      <c r="D1" s="2" t="s">
        <v>9</v>
      </c>
      <c r="E1" s="2" t="s">
        <v>10</v>
      </c>
    </row>
    <row r="2">
      <c r="A2" s="31">
        <v>0.3</v>
      </c>
      <c r="B2" s="15">
        <v>0.51</v>
      </c>
      <c r="C2" s="15">
        <v>0.62</v>
      </c>
      <c r="D2" s="15">
        <v>0.75</v>
      </c>
      <c r="E2" s="15">
        <v>0.9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4.0"/>
    <col customWidth="1" min="3" max="3" width="24.29"/>
    <col customWidth="1" min="4" max="4" width="10.71"/>
    <col customWidth="1" min="5" max="5" width="9.57"/>
    <col customWidth="1" min="6" max="6" width="24.14"/>
    <col customWidth="1" min="7" max="7" width="10.71"/>
    <col customWidth="1" min="8" max="8" width="12.29"/>
    <col customWidth="1" min="9" max="9" width="10.71"/>
    <col customWidth="1" min="10" max="10" width="24.29"/>
    <col customWidth="1" min="11" max="14" width="10.71"/>
    <col customWidth="1" min="15" max="15" width="12.14"/>
    <col customWidth="1" min="16" max="26" width="10.71"/>
  </cols>
  <sheetData>
    <row r="1">
      <c r="A1" s="2" t="s">
        <v>213</v>
      </c>
      <c r="B1" s="1" t="s">
        <v>214</v>
      </c>
      <c r="C1" s="4" t="s">
        <v>215</v>
      </c>
      <c r="D1" s="2" t="s">
        <v>216</v>
      </c>
      <c r="E1" s="2" t="s">
        <v>217</v>
      </c>
      <c r="F1" s="1" t="s">
        <v>218</v>
      </c>
      <c r="G1" s="2" t="s">
        <v>219</v>
      </c>
      <c r="H1" s="2" t="s">
        <v>220</v>
      </c>
      <c r="K1" s="32"/>
      <c r="L1" s="32"/>
      <c r="N1" s="32"/>
      <c r="O1" s="32"/>
      <c r="P1" s="32"/>
    </row>
    <row r="2">
      <c r="A2" s="33">
        <v>45738.0</v>
      </c>
      <c r="B2" s="19" t="s">
        <v>17</v>
      </c>
      <c r="C2" s="19" t="s">
        <v>221</v>
      </c>
      <c r="D2" s="19">
        <v>1.0</v>
      </c>
      <c r="E2" s="19">
        <v>43000.0</v>
      </c>
      <c r="F2" s="13" t="s">
        <v>211</v>
      </c>
    </row>
    <row r="3">
      <c r="A3" s="33">
        <v>45751.0</v>
      </c>
      <c r="B3" s="19" t="s">
        <v>41</v>
      </c>
      <c r="C3" s="19" t="s">
        <v>222</v>
      </c>
      <c r="D3" s="19">
        <v>2.0</v>
      </c>
      <c r="E3" s="19">
        <v>116600.0</v>
      </c>
      <c r="F3" s="13" t="s">
        <v>223</v>
      </c>
    </row>
    <row r="4">
      <c r="A4" s="33">
        <v>45751.0</v>
      </c>
      <c r="B4" s="19" t="s">
        <v>39</v>
      </c>
      <c r="C4" s="19" t="s">
        <v>224</v>
      </c>
      <c r="D4" s="19">
        <v>1.0</v>
      </c>
      <c r="E4" s="19">
        <v>265500.0</v>
      </c>
      <c r="F4" s="13" t="s">
        <v>211</v>
      </c>
    </row>
    <row r="5">
      <c r="A5" s="33">
        <v>45751.0</v>
      </c>
      <c r="B5" s="19" t="s">
        <v>225</v>
      </c>
      <c r="C5" s="19">
        <v>140.0</v>
      </c>
      <c r="D5" s="19">
        <v>1.0</v>
      </c>
      <c r="E5" s="19">
        <v>98000.0</v>
      </c>
      <c r="F5" s="13" t="s">
        <v>211</v>
      </c>
    </row>
    <row r="6">
      <c r="A6" s="33">
        <v>45756.0</v>
      </c>
      <c r="B6" s="19" t="s">
        <v>39</v>
      </c>
      <c r="C6" s="19" t="s">
        <v>226</v>
      </c>
      <c r="D6" s="19">
        <v>1.0</v>
      </c>
      <c r="E6" s="19">
        <v>248000.0</v>
      </c>
      <c r="F6" s="13" t="s">
        <v>227</v>
      </c>
    </row>
    <row r="7">
      <c r="A7" s="33">
        <v>45756.0</v>
      </c>
      <c r="B7" s="19" t="s">
        <v>228</v>
      </c>
      <c r="C7" s="19">
        <v>130.0</v>
      </c>
      <c r="D7" s="19">
        <v>1.0</v>
      </c>
      <c r="E7" s="19">
        <v>97000.0</v>
      </c>
      <c r="F7" s="13" t="s">
        <v>227</v>
      </c>
    </row>
    <row r="8">
      <c r="A8" s="33">
        <v>45763.0</v>
      </c>
      <c r="B8" s="19" t="s">
        <v>39</v>
      </c>
      <c r="C8" s="19" t="s">
        <v>224</v>
      </c>
      <c r="D8" s="19">
        <v>1.0</v>
      </c>
      <c r="E8" s="19">
        <v>265300.0</v>
      </c>
      <c r="F8" s="13" t="s">
        <v>223</v>
      </c>
    </row>
    <row r="9">
      <c r="A9" s="33">
        <v>45763.0</v>
      </c>
      <c r="B9" s="19" t="s">
        <v>229</v>
      </c>
      <c r="D9" s="19">
        <v>1.0</v>
      </c>
      <c r="E9" s="19">
        <v>70000.0</v>
      </c>
      <c r="F9" s="13" t="s">
        <v>223</v>
      </c>
    </row>
    <row r="10">
      <c r="A10" s="33">
        <v>45762.0</v>
      </c>
      <c r="B10" s="19" t="s">
        <v>44</v>
      </c>
      <c r="C10" s="19" t="s">
        <v>230</v>
      </c>
      <c r="D10" s="19">
        <v>1.0</v>
      </c>
      <c r="E10" s="19">
        <v>103000.0</v>
      </c>
      <c r="F10" s="13" t="s">
        <v>231</v>
      </c>
    </row>
    <row r="11">
      <c r="A11" s="33">
        <v>45763.0</v>
      </c>
      <c r="B11" s="19" t="s">
        <v>35</v>
      </c>
      <c r="C11" s="19" t="s">
        <v>232</v>
      </c>
      <c r="D11" s="19">
        <v>1.0</v>
      </c>
      <c r="E11" s="19">
        <v>276000.0</v>
      </c>
      <c r="F11" s="13" t="s">
        <v>231</v>
      </c>
    </row>
    <row r="12">
      <c r="A12" s="33">
        <v>45775.0</v>
      </c>
      <c r="B12" s="19" t="s">
        <v>39</v>
      </c>
      <c r="C12" s="19" t="s">
        <v>224</v>
      </c>
      <c r="D12" s="19">
        <v>1.0</v>
      </c>
      <c r="E12" s="19">
        <v>265300.0</v>
      </c>
      <c r="F12" s="13" t="s">
        <v>231</v>
      </c>
    </row>
    <row r="13">
      <c r="A13" s="33">
        <v>45775.0</v>
      </c>
      <c r="B13" s="19" t="s">
        <v>228</v>
      </c>
      <c r="C13" s="19">
        <v>140.0</v>
      </c>
      <c r="D13" s="19">
        <v>1.0</v>
      </c>
      <c r="E13" s="19">
        <v>98000.0</v>
      </c>
      <c r="F13" s="13" t="s">
        <v>233</v>
      </c>
    </row>
    <row r="14">
      <c r="A14" s="33">
        <v>45775.0</v>
      </c>
      <c r="B14" s="19" t="s">
        <v>17</v>
      </c>
      <c r="C14" s="19" t="s">
        <v>221</v>
      </c>
      <c r="D14" s="19">
        <v>1.0</v>
      </c>
      <c r="E14" s="19">
        <v>49000.0</v>
      </c>
      <c r="F14" s="13" t="s">
        <v>211</v>
      </c>
    </row>
    <row r="15">
      <c r="A15" s="33">
        <v>45780.0</v>
      </c>
      <c r="B15" s="19" t="s">
        <v>49</v>
      </c>
      <c r="C15" s="19" t="s">
        <v>224</v>
      </c>
      <c r="D15" s="19">
        <v>1.0</v>
      </c>
      <c r="E15" s="19">
        <v>303000.0</v>
      </c>
      <c r="F15" s="13" t="s">
        <v>227</v>
      </c>
    </row>
    <row r="16">
      <c r="A16" s="33">
        <v>45780.0</v>
      </c>
      <c r="B16" s="19" t="s">
        <v>228</v>
      </c>
      <c r="C16" s="19">
        <v>140.0</v>
      </c>
      <c r="D16" s="19">
        <v>1.0</v>
      </c>
      <c r="E16" s="19">
        <v>70000.0</v>
      </c>
      <c r="F16" s="13" t="s">
        <v>227</v>
      </c>
    </row>
    <row r="17">
      <c r="A17" s="33">
        <v>45783.0</v>
      </c>
      <c r="B17" s="19" t="s">
        <v>234</v>
      </c>
      <c r="C17" s="19" t="s">
        <v>235</v>
      </c>
      <c r="D17" s="19">
        <v>1.0</v>
      </c>
      <c r="E17" s="19">
        <v>27000.0</v>
      </c>
      <c r="F17" s="13" t="s">
        <v>236</v>
      </c>
    </row>
    <row r="18">
      <c r="A18" s="34">
        <v>45789.0</v>
      </c>
      <c r="B18" s="19" t="s">
        <v>54</v>
      </c>
      <c r="C18" s="13" t="s">
        <v>237</v>
      </c>
      <c r="D18" s="13">
        <v>1.0</v>
      </c>
      <c r="E18" s="13">
        <v>168600.0</v>
      </c>
      <c r="F18" s="13" t="s">
        <v>211</v>
      </c>
    </row>
    <row r="19">
      <c r="A19" s="34">
        <v>45790.0</v>
      </c>
      <c r="B19" s="19" t="s">
        <v>39</v>
      </c>
      <c r="C19" s="13" t="s">
        <v>238</v>
      </c>
      <c r="D19" s="13">
        <v>1.0</v>
      </c>
      <c r="E19" s="13">
        <v>193500.0</v>
      </c>
      <c r="F19" s="13" t="s">
        <v>211</v>
      </c>
    </row>
    <row r="20">
      <c r="A20" s="34">
        <v>45790.0</v>
      </c>
      <c r="B20" s="19" t="s">
        <v>239</v>
      </c>
      <c r="C20" s="13">
        <v>100.0</v>
      </c>
      <c r="D20" s="13">
        <v>1.0</v>
      </c>
      <c r="E20" s="13">
        <v>94500.0</v>
      </c>
      <c r="F20" s="13" t="s">
        <v>211</v>
      </c>
    </row>
    <row r="21" ht="15.75" customHeight="1">
      <c r="A21" s="34">
        <v>45801.0</v>
      </c>
      <c r="B21" s="35" t="s">
        <v>39</v>
      </c>
      <c r="C21" s="35" t="s">
        <v>65</v>
      </c>
      <c r="D21" s="13">
        <v>1.0</v>
      </c>
      <c r="E21" s="13">
        <v>207300.0</v>
      </c>
      <c r="F21" s="13" t="s">
        <v>211</v>
      </c>
      <c r="G21" s="13" t="s">
        <v>240</v>
      </c>
      <c r="H21" s="19">
        <f>SUM(E2:E21)</f>
        <v>3058600</v>
      </c>
    </row>
    <row r="22" ht="15.75" customHeight="1">
      <c r="A22" s="34">
        <v>45812.0</v>
      </c>
      <c r="B22" s="19" t="s">
        <v>54</v>
      </c>
      <c r="C22" s="19" t="s">
        <v>70</v>
      </c>
      <c r="D22" s="13">
        <v>1.0</v>
      </c>
      <c r="E22" s="13">
        <v>212700.0</v>
      </c>
      <c r="F22" s="13" t="s">
        <v>241</v>
      </c>
    </row>
    <row r="23" ht="15.75" customHeight="1">
      <c r="A23" s="34">
        <v>45812.0</v>
      </c>
      <c r="B23" s="19" t="s">
        <v>123</v>
      </c>
      <c r="C23" s="19" t="s">
        <v>107</v>
      </c>
      <c r="D23" s="13">
        <v>1.0</v>
      </c>
      <c r="E23" s="13">
        <v>82500.0</v>
      </c>
      <c r="F23" s="13" t="s">
        <v>9</v>
      </c>
    </row>
    <row r="24" ht="15.75" customHeight="1">
      <c r="A24" s="34">
        <v>45812.0</v>
      </c>
      <c r="B24" s="19" t="s">
        <v>141</v>
      </c>
      <c r="C24" s="13">
        <v>70.0</v>
      </c>
      <c r="D24" s="13">
        <v>1.0</v>
      </c>
      <c r="E24" s="13">
        <v>19500.0</v>
      </c>
      <c r="F24" s="13" t="s">
        <v>9</v>
      </c>
      <c r="G24" s="13" t="s">
        <v>240</v>
      </c>
      <c r="H24" s="19">
        <f>SUM(E22:E24)</f>
        <v>314700</v>
      </c>
    </row>
    <row r="25" ht="15.75" customHeight="1">
      <c r="A25" s="34">
        <v>45817.0</v>
      </c>
      <c r="B25" s="19" t="s">
        <v>39</v>
      </c>
      <c r="C25" s="19" t="s">
        <v>38</v>
      </c>
      <c r="D25" s="13">
        <v>1.0</v>
      </c>
      <c r="E25" s="13">
        <v>165450.0</v>
      </c>
      <c r="F25" s="13" t="s">
        <v>10</v>
      </c>
    </row>
    <row r="26" ht="15.75" customHeight="1">
      <c r="A26" s="34">
        <v>45817.0</v>
      </c>
      <c r="B26" s="19" t="s">
        <v>89</v>
      </c>
      <c r="D26" s="13">
        <v>1.0</v>
      </c>
      <c r="E26" s="13">
        <v>520650.0</v>
      </c>
      <c r="F26" s="13" t="s">
        <v>242</v>
      </c>
      <c r="G26" s="13" t="s">
        <v>240</v>
      </c>
      <c r="H26" s="19">
        <f>SUM(E25:E26)</f>
        <v>686100</v>
      </c>
    </row>
    <row r="27" ht="15.75" customHeight="1">
      <c r="A27" s="34">
        <v>45828.0</v>
      </c>
      <c r="B27" s="19" t="s">
        <v>39</v>
      </c>
      <c r="C27" s="19" t="s">
        <v>86</v>
      </c>
      <c r="D27" s="13">
        <v>1.0</v>
      </c>
      <c r="E27" s="13">
        <v>306200.0</v>
      </c>
      <c r="F27" s="13" t="s">
        <v>243</v>
      </c>
    </row>
    <row r="28" ht="15.75" customHeight="1">
      <c r="A28" s="34">
        <v>45831.0</v>
      </c>
      <c r="B28" s="19" t="s">
        <v>39</v>
      </c>
      <c r="C28" s="13" t="s">
        <v>244</v>
      </c>
      <c r="D28" s="13">
        <v>1.0</v>
      </c>
      <c r="E28" s="13">
        <v>286100.0</v>
      </c>
      <c r="F28" s="13" t="s">
        <v>243</v>
      </c>
    </row>
    <row r="29" ht="15.75" customHeight="1">
      <c r="A29" s="34">
        <v>45833.0</v>
      </c>
      <c r="B29" s="19" t="s">
        <v>39</v>
      </c>
      <c r="C29" s="19" t="s">
        <v>86</v>
      </c>
      <c r="D29" s="13">
        <v>1.0</v>
      </c>
      <c r="E29" s="13">
        <v>306200.0</v>
      </c>
      <c r="F29" s="13" t="s">
        <v>245</v>
      </c>
    </row>
    <row r="30" ht="15.75" customHeight="1">
      <c r="A30" s="34">
        <v>45835.0</v>
      </c>
      <c r="B30" s="19" t="s">
        <v>53</v>
      </c>
      <c r="C30" s="19" t="s">
        <v>65</v>
      </c>
      <c r="D30" s="13">
        <v>1.0</v>
      </c>
      <c r="E30" s="13">
        <v>217750.0</v>
      </c>
      <c r="F30" s="13" t="s">
        <v>246</v>
      </c>
      <c r="G30" s="13" t="s">
        <v>247</v>
      </c>
      <c r="H30" s="19">
        <f>SUM(E27:E30)</f>
        <v>1116250</v>
      </c>
    </row>
    <row r="31" ht="15.75" customHeight="1">
      <c r="A31" s="34">
        <v>45840.0</v>
      </c>
      <c r="B31" s="13" t="s">
        <v>248</v>
      </c>
      <c r="E31" s="13">
        <v>21000.0</v>
      </c>
      <c r="F31" s="13" t="s">
        <v>211</v>
      </c>
    </row>
    <row r="32" ht="15.75" customHeight="1">
      <c r="A32" s="34">
        <v>45843.0</v>
      </c>
      <c r="B32" s="19" t="s">
        <v>39</v>
      </c>
      <c r="C32" s="19" t="s">
        <v>85</v>
      </c>
      <c r="D32" s="13">
        <v>1.0</v>
      </c>
      <c r="E32" s="13">
        <v>286100.0</v>
      </c>
      <c r="F32" s="13" t="s">
        <v>231</v>
      </c>
    </row>
    <row r="33" ht="15.75" customHeight="1">
      <c r="A33" s="34">
        <v>45845.0</v>
      </c>
      <c r="B33" s="19" t="s">
        <v>17</v>
      </c>
      <c r="C33" s="19" t="s">
        <v>16</v>
      </c>
      <c r="D33" s="13">
        <v>2.0</v>
      </c>
      <c r="E33" s="13">
        <v>138800.0</v>
      </c>
      <c r="F33" s="13" t="s">
        <v>211</v>
      </c>
      <c r="G33" s="13" t="s">
        <v>240</v>
      </c>
      <c r="H33" s="19">
        <f>SUM(E31:E33)</f>
        <v>445900</v>
      </c>
    </row>
    <row r="34" ht="15.75" customHeight="1">
      <c r="A34" s="34">
        <v>45846.0</v>
      </c>
      <c r="B34" s="19" t="s">
        <v>39</v>
      </c>
      <c r="C34" s="19" t="s">
        <v>85</v>
      </c>
      <c r="D34" s="13">
        <v>1.0</v>
      </c>
      <c r="E34" s="13">
        <v>266700.0</v>
      </c>
      <c r="F34" s="13" t="s">
        <v>246</v>
      </c>
    </row>
    <row r="35" ht="15.75" customHeight="1">
      <c r="A35" s="34">
        <v>45846.0</v>
      </c>
      <c r="B35" s="19" t="s">
        <v>48</v>
      </c>
      <c r="C35" s="19" t="s">
        <v>72</v>
      </c>
      <c r="D35" s="13">
        <v>1.0</v>
      </c>
      <c r="E35" s="13">
        <v>444700.0</v>
      </c>
      <c r="F35" s="13" t="s">
        <v>211</v>
      </c>
    </row>
    <row r="36" ht="15.75" customHeight="1">
      <c r="A36" s="34">
        <v>45846.0</v>
      </c>
      <c r="B36" s="19" t="s">
        <v>121</v>
      </c>
      <c r="C36" s="19" t="s">
        <v>117</v>
      </c>
      <c r="D36" s="13">
        <v>1.0</v>
      </c>
      <c r="E36" s="13">
        <v>120500.0</v>
      </c>
      <c r="F36" s="13" t="s">
        <v>211</v>
      </c>
      <c r="G36" s="13" t="s">
        <v>240</v>
      </c>
      <c r="H36" s="19">
        <f>SUM(E34:E36)</f>
        <v>831900</v>
      </c>
    </row>
    <row r="37" ht="15.75" customHeight="1">
      <c r="A37" s="34">
        <v>45854.0</v>
      </c>
      <c r="B37" s="19" t="s">
        <v>39</v>
      </c>
      <c r="C37" s="19" t="s">
        <v>85</v>
      </c>
      <c r="D37" s="13">
        <v>1.0</v>
      </c>
      <c r="E37" s="13">
        <v>266000.0</v>
      </c>
      <c r="F37" s="13" t="s">
        <v>211</v>
      </c>
    </row>
    <row r="38" ht="15.75" customHeight="1">
      <c r="A38" s="34">
        <v>45854.0</v>
      </c>
      <c r="B38" s="19" t="s">
        <v>121</v>
      </c>
      <c r="C38" s="19" t="s">
        <v>117</v>
      </c>
      <c r="D38" s="13">
        <v>1.0</v>
      </c>
      <c r="E38" s="13">
        <v>120000.0</v>
      </c>
      <c r="F38" s="13" t="s">
        <v>211</v>
      </c>
      <c r="G38" s="13" t="s">
        <v>240</v>
      </c>
      <c r="H38" s="19">
        <f>SUM(E37:E38)</f>
        <v>386000</v>
      </c>
    </row>
    <row r="39" ht="15.75" customHeight="1">
      <c r="A39" s="34">
        <v>45867.0</v>
      </c>
      <c r="B39" s="13" t="s">
        <v>145</v>
      </c>
      <c r="C39" s="13" t="s">
        <v>148</v>
      </c>
      <c r="D39" s="13">
        <v>1.0</v>
      </c>
      <c r="E39" s="13">
        <v>30800.0</v>
      </c>
      <c r="F39" s="13" t="s">
        <v>211</v>
      </c>
    </row>
    <row r="40" ht="15.75" customHeight="1">
      <c r="A40" s="34">
        <v>45868.0</v>
      </c>
      <c r="B40" s="19" t="s">
        <v>39</v>
      </c>
      <c r="C40" s="19" t="s">
        <v>85</v>
      </c>
      <c r="D40" s="13">
        <v>1.0</v>
      </c>
      <c r="E40" s="13">
        <v>266000.0</v>
      </c>
      <c r="F40" s="13" t="s">
        <v>211</v>
      </c>
    </row>
    <row r="41" ht="15.75" customHeight="1">
      <c r="A41" s="34">
        <v>45868.0</v>
      </c>
      <c r="B41" s="19" t="s">
        <v>121</v>
      </c>
      <c r="C41" s="19" t="s">
        <v>117</v>
      </c>
      <c r="D41" s="13">
        <v>1.0</v>
      </c>
      <c r="E41" s="13">
        <v>120000.0</v>
      </c>
      <c r="F41" s="13" t="s">
        <v>211</v>
      </c>
    </row>
    <row r="42" ht="15.75" customHeight="1">
      <c r="A42" s="34">
        <v>45870.0</v>
      </c>
      <c r="B42" s="19" t="s">
        <v>35</v>
      </c>
      <c r="C42" s="19" t="s">
        <v>58</v>
      </c>
      <c r="D42" s="13">
        <v>1.0</v>
      </c>
      <c r="E42" s="13">
        <v>229300.0</v>
      </c>
      <c r="F42" s="13" t="s">
        <v>243</v>
      </c>
    </row>
    <row r="43" ht="15.75" customHeight="1">
      <c r="A43" s="34">
        <v>45870.0</v>
      </c>
      <c r="B43" s="19" t="s">
        <v>123</v>
      </c>
      <c r="C43" s="19" t="s">
        <v>105</v>
      </c>
      <c r="D43" s="13">
        <v>1.0</v>
      </c>
      <c r="E43" s="13">
        <v>69600.0</v>
      </c>
      <c r="F43" s="13" t="s">
        <v>243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26.14"/>
    <col customWidth="1" min="5" max="5" width="10.71"/>
    <col customWidth="1" min="6" max="6" width="18.14"/>
    <col customWidth="1" min="7" max="7" width="9.57"/>
    <col customWidth="1" min="8" max="8" width="19.0"/>
    <col customWidth="1" min="9" max="9" width="17.0"/>
    <col customWidth="1" min="10" max="10" width="12.29"/>
    <col customWidth="1" min="11" max="11" width="10.71"/>
    <col customWidth="1" min="12" max="12" width="15.14"/>
    <col customWidth="1" min="13" max="13" width="13.57"/>
    <col customWidth="1" min="14" max="15" width="14.71"/>
    <col customWidth="1" min="16" max="25" width="10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11">
        <v>1200.0</v>
      </c>
      <c r="B2" s="19" t="str">
        <f>IF(NOT($A2=""),VLOOKUP($A2,GENERAL!$A$3:B$216,2,FALSE),"")</f>
        <v>GANI</v>
      </c>
      <c r="C2" s="19" t="str">
        <f>IF(NOT($A2=""),VLOOKUP($A2,GENERAL!$A$3:C$216,3,FALSE),"")</f>
        <v>190x100x20</v>
      </c>
      <c r="D2" s="19" t="str">
        <f>IF(NOT($A2=""),VLOOKUP($A2,GENERAL!$A$3:D$216,4,FALSE),"")</f>
        <v>GRAN SUEÑO FELIZ 2.0</v>
      </c>
      <c r="E2" s="19" t="str">
        <f>IF(NOT($A2=""),VLOOKUP($A2,GENERAL!$A$3:E$216,5,FALSE),"")</f>
        <v>ESPUMA</v>
      </c>
      <c r="F2" s="19" t="str">
        <f>IF(NOT($A2=""),VLOOKUP($A2,GENERAL!$A$3:F$216,6,FALSE),"")</f>
        <v>60 KG</v>
      </c>
      <c r="G2" s="18">
        <f>IF(NOT($A2=""),VLOOKUP($A2,GENERAL!$A$3:G$216,7,FALSE),"")</f>
        <v>104900</v>
      </c>
      <c r="H2" s="18">
        <f t="shared" ref="H2:K2" si="1">IF(NOT($A2=""),CEILING($G2*(1+L2),50),"")</f>
        <v>146900</v>
      </c>
      <c r="I2" s="18">
        <f t="shared" si="1"/>
        <v>165750</v>
      </c>
      <c r="J2" s="18">
        <f t="shared" si="1"/>
        <v>173100</v>
      </c>
      <c r="K2" s="18">
        <f t="shared" si="1"/>
        <v>186750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 ht="15.75" customHeight="1">
      <c r="A3" s="11">
        <v>1201.0</v>
      </c>
      <c r="B3" s="19" t="str">
        <f>IF(NOT($A3=""),VLOOKUP($A3,GENERAL!$A$3:B$216,2,FALSE),"")</f>
        <v>GANI</v>
      </c>
      <c r="C3" s="19" t="str">
        <f>IF(NOT($A3=""),VLOOKUP($A3,GENERAL!$A$3:C$216,3,FALSE),"")</f>
        <v>190x100x24</v>
      </c>
      <c r="D3" s="19" t="str">
        <f>IF(NOT($A3=""),VLOOKUP($A3,GENERAL!$A$3:D$216,4,FALSE),"")</f>
        <v>GOLDEN FLEX sin Pillow</v>
      </c>
      <c r="E3" s="19" t="str">
        <f>IF(NOT($A3=""),VLOOKUP($A3,GENERAL!$A$3:E$216,5,FALSE),"")</f>
        <v>ESPUMA</v>
      </c>
      <c r="F3" s="19" t="str">
        <f>IF(NOT($A3=""),VLOOKUP($A3,GENERAL!$A$3:F$216,6,FALSE),"")</f>
        <v>80-85 KG</v>
      </c>
      <c r="G3" s="18">
        <f>IF(NOT($A3=""),VLOOKUP($A3,GENERAL!$A$3:G$216,7,FALSE),"")</f>
        <v>167500</v>
      </c>
      <c r="H3" s="18">
        <f t="shared" ref="H3:K3" si="2">IF(NOT($A3=""),CEILING($G3*(1+L3),50),"")</f>
        <v>234500</v>
      </c>
      <c r="I3" s="18">
        <f t="shared" si="2"/>
        <v>264650</v>
      </c>
      <c r="J3" s="18">
        <f t="shared" si="2"/>
        <v>276400</v>
      </c>
      <c r="K3" s="18">
        <f t="shared" si="2"/>
        <v>298150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 ht="15.75" customHeight="1">
      <c r="A4" s="11">
        <v>1202.0</v>
      </c>
      <c r="B4" s="19" t="str">
        <f>IF(NOT($A4=""),VLOOKUP($A4,GENERAL!$A$3:B$216,2,FALSE),"")</f>
        <v>GANI</v>
      </c>
      <c r="C4" s="19" t="str">
        <f>IF(NOT($A4=""),VLOOKUP($A4,GENERAL!$A$3:C$216,3,FALSE),"")</f>
        <v>190x100x30</v>
      </c>
      <c r="D4" s="19" t="str">
        <f>IF(NOT($A4=""),VLOOKUP($A4,GENERAL!$A$3:D$216,4,FALSE),"")</f>
        <v>GOLDEN FLEX con Pillow</v>
      </c>
      <c r="E4" s="19" t="str">
        <f>IF(NOT($A4=""),VLOOKUP($A4,GENERAL!$A$3:E$216,5,FALSE),"")</f>
        <v>ESPUMA</v>
      </c>
      <c r="F4" s="19" t="str">
        <f>IF(NOT($A4=""),VLOOKUP($A4,GENERAL!$A$3:F$216,6,FALSE),"")</f>
        <v>100-110 KG</v>
      </c>
      <c r="G4" s="18">
        <f>IF(NOT($A4=""),VLOOKUP($A4,GENERAL!$A$3:G$216,7,FALSE),"")</f>
        <v>229800</v>
      </c>
      <c r="H4" s="18">
        <f t="shared" ref="H4:K4" si="3">IF(NOT($A4=""),CEILING($G4*(1+L4),50),"")</f>
        <v>321750</v>
      </c>
      <c r="I4" s="18">
        <f t="shared" si="3"/>
        <v>363100</v>
      </c>
      <c r="J4" s="18">
        <f t="shared" si="3"/>
        <v>379200</v>
      </c>
      <c r="K4" s="18">
        <f t="shared" si="3"/>
        <v>409050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 ht="15.75" customHeight="1">
      <c r="A5" s="11">
        <v>1203.0</v>
      </c>
      <c r="B5" s="19" t="str">
        <f>IF(NOT($A5=""),VLOOKUP($A5,GENERAL!$A$3:B$216,2,FALSE),"")</f>
        <v>GANI</v>
      </c>
      <c r="C5" s="19" t="str">
        <f>IF(NOT($A5=""),VLOOKUP($A5,GENERAL!$A$3:C$216,3,FALSE),"")</f>
        <v>190x100x25</v>
      </c>
      <c r="D5" s="19" t="str">
        <f>IF(NOT($A5=""),VLOOKUP($A5,GENERAL!$A$3:D$216,4,FALSE),"")</f>
        <v>COLCHON SILVER FLEX FIRME</v>
      </c>
      <c r="E5" s="19" t="str">
        <f>IF(NOT($A5=""),VLOOKUP($A5,GENERAL!$A$3:E$216,5,FALSE),"")</f>
        <v>ESPUMA</v>
      </c>
      <c r="F5" s="19" t="str">
        <f>IF(NOT($A5=""),VLOOKUP($A5,GENERAL!$A$3:F$216,6,FALSE),"")</f>
        <v>80-85 KG</v>
      </c>
      <c r="G5" s="18">
        <f>IF(NOT($A5=""),VLOOKUP($A5,GENERAL!$A$3:G$216,7,FALSE),"")</f>
        <v>157400</v>
      </c>
      <c r="H5" s="18">
        <f t="shared" ref="H5:K5" si="4">IF(NOT($A5=""),CEILING($G5*(1+L5),50),"")</f>
        <v>220400</v>
      </c>
      <c r="I5" s="18">
        <f t="shared" si="4"/>
        <v>248700</v>
      </c>
      <c r="J5" s="18">
        <f t="shared" si="4"/>
        <v>259750</v>
      </c>
      <c r="K5" s="18">
        <f t="shared" si="4"/>
        <v>280200</v>
      </c>
      <c r="L5" s="15">
        <f>IF(NOT($A5=""),VLOOKUP($A5,GENERAL!$A$2:O$216,12,FALSE),"")</f>
        <v>0.4</v>
      </c>
      <c r="M5" s="15">
        <f>IF(NOT($A5=""),VLOOKUP($A5,GENERAL!$A$2:P$216,13,FALSE),"")</f>
        <v>0.58</v>
      </c>
      <c r="N5" s="15">
        <f>IF(NOT($A5=""),VLOOKUP($A5,GENERAL!$A$2:Q$216,14,FALSE),"")</f>
        <v>0.65</v>
      </c>
      <c r="O5" s="15">
        <f>IF(NOT($A5=""),VLOOKUP($A5,GENERAL!$A$2:R$216,15,FALSE),"")</f>
        <v>0.78</v>
      </c>
    </row>
    <row r="6" ht="15.75" customHeight="1">
      <c r="A6" s="11">
        <v>1204.0</v>
      </c>
      <c r="B6" s="19" t="str">
        <f>IF(NOT($A6=""),VLOOKUP($A6,GENERAL!$A$3:B$216,2,FALSE),"")</f>
        <v>GANI</v>
      </c>
      <c r="C6" s="19" t="str">
        <f>IF(NOT($A6=""),VLOOKUP($A6,GENERAL!$A$3:C$216,3,FALSE),"")</f>
        <v>190x100x22</v>
      </c>
      <c r="D6" s="19" t="str">
        <f>IF(NOT($A6=""),VLOOKUP($A6,GENERAL!$A$3:D$216,4,FALSE),"")</f>
        <v>COL AIR FLEX JACK</v>
      </c>
      <c r="E6" s="19" t="str">
        <f>IF(NOT($A6=""),VLOOKUP($A6,GENERAL!$A$3:E$216,5,FALSE),"")</f>
        <v>ESPUMA</v>
      </c>
      <c r="F6" s="19" t="str">
        <f>IF(NOT($A6=""),VLOOKUP($A6,GENERAL!$A$3:F$216,6,FALSE),"")</f>
        <v>70 KG</v>
      </c>
      <c r="G6" s="18">
        <f>IF(NOT($A6=""),VLOOKUP($A6,GENERAL!$A$3:G$216,7,FALSE),"")</f>
        <v>127400</v>
      </c>
      <c r="H6" s="18">
        <f t="shared" ref="H6:K6" si="5">IF(NOT($A6=""),CEILING($G6*(1+L6),50),"")</f>
        <v>178400</v>
      </c>
      <c r="I6" s="18">
        <f t="shared" si="5"/>
        <v>201300</v>
      </c>
      <c r="J6" s="18">
        <f t="shared" si="5"/>
        <v>210250</v>
      </c>
      <c r="K6" s="18">
        <f t="shared" si="5"/>
        <v>226800</v>
      </c>
      <c r="L6" s="15">
        <f>IF(NOT($A6=""),VLOOKUP($A6,GENERAL!$A$2:O$216,12,FALSE),"")</f>
        <v>0.4</v>
      </c>
      <c r="M6" s="15">
        <f>IF(NOT($A6=""),VLOOKUP($A6,GENERAL!$A$2:P$216,13,FALSE),"")</f>
        <v>0.58</v>
      </c>
      <c r="N6" s="15">
        <f>IF(NOT($A6=""),VLOOKUP($A6,GENERAL!$A$2:Q$216,14,FALSE),"")</f>
        <v>0.65</v>
      </c>
      <c r="O6" s="15">
        <f>IF(NOT($A6=""),VLOOKUP($A6,GENERAL!$A$2:R$216,15,FALSE),"")</f>
        <v>0.78</v>
      </c>
    </row>
    <row r="7" ht="15.75" customHeight="1">
      <c r="A7" s="11">
        <v>1205.0</v>
      </c>
      <c r="B7" s="19" t="str">
        <f>IF(NOT($A7=""),VLOOKUP($A7,GENERAL!$A$3:B$216,2,FALSE),"")</f>
        <v>MAXIKING</v>
      </c>
      <c r="C7" s="19" t="str">
        <f>IF(NOT($A7=""),VLOOKUP($A7,GENERAL!$A$3:C$216,3,FALSE),"")</f>
        <v>190x100x24</v>
      </c>
      <c r="D7" s="19" t="str">
        <f>IF(NOT($A7=""),VLOOKUP($A7,GENERAL!$A$3:D$216,4,FALSE),"")</f>
        <v>COLCHON CONSULAR</v>
      </c>
      <c r="E7" s="19" t="str">
        <f>IF(NOT($A7=""),VLOOKUP($A7,GENERAL!$A$3:E$216,5,FALSE),"")</f>
        <v>ESPUMA</v>
      </c>
      <c r="F7" s="19" t="str">
        <f>IF(NOT($A7=""),VLOOKUP($A7,GENERAL!$A$3:F$216,6,FALSE),"")</f>
        <v>80-85 KG</v>
      </c>
      <c r="G7" s="18">
        <f>IF(NOT($A7=""),VLOOKUP($A7,GENERAL!$A$3:G$216,7,FALSE),"")</f>
        <v>145100</v>
      </c>
      <c r="H7" s="18">
        <f t="shared" ref="H7:K7" si="6">IF(NOT($A7=""),CEILING($G7*(1+L7),50),"")</f>
        <v>203150</v>
      </c>
      <c r="I7" s="18">
        <f t="shared" si="6"/>
        <v>229300</v>
      </c>
      <c r="J7" s="18">
        <f t="shared" si="6"/>
        <v>239450</v>
      </c>
      <c r="K7" s="18">
        <f t="shared" si="6"/>
        <v>258300</v>
      </c>
      <c r="L7" s="15">
        <f>IF(NOT($A7=""),VLOOKUP($A7,GENERAL!$A$2:O$216,12,FALSE),"")</f>
        <v>0.4</v>
      </c>
      <c r="M7" s="15">
        <f>IF(NOT($A7=""),VLOOKUP($A7,GENERAL!$A$2:P$216,13,FALSE),"")</f>
        <v>0.58</v>
      </c>
      <c r="N7" s="15">
        <f>IF(NOT($A7=""),VLOOKUP($A7,GENERAL!$A$2:Q$216,14,FALSE),"")</f>
        <v>0.65</v>
      </c>
      <c r="O7" s="15">
        <f>IF(NOT($A7=""),VLOOKUP($A7,GENERAL!$A$2:R$216,15,FALSE),"")</f>
        <v>0.78</v>
      </c>
    </row>
    <row r="8" ht="15.75" customHeight="1">
      <c r="A8" s="11">
        <v>1206.0</v>
      </c>
      <c r="B8" s="19" t="str">
        <f>IF(NOT($A8=""),VLOOKUP($A8,GENERAL!$A$3:B$216,2,FALSE),"")</f>
        <v>MAXIKING</v>
      </c>
      <c r="C8" s="19" t="str">
        <f>IF(NOT($A8=""),VLOOKUP($A8,GENERAL!$A$3:C$216,3,FALSE),"")</f>
        <v>190x100x20</v>
      </c>
      <c r="D8" s="19" t="str">
        <f>IF(NOT($A8=""),VLOOKUP($A8,GENERAL!$A$3:D$216,4,FALSE),"")</f>
        <v>COLCHON ATARDECER</v>
      </c>
      <c r="E8" s="19" t="str">
        <f>IF(NOT($A8=""),VLOOKUP($A8,GENERAL!$A$3:E$216,5,FALSE),"")</f>
        <v>ESPUMA</v>
      </c>
      <c r="F8" s="19" t="str">
        <f>IF(NOT($A8=""),VLOOKUP($A8,GENERAL!$A$3:F$216,6,FALSE),"")</f>
        <v>60 KG</v>
      </c>
      <c r="G8" s="18">
        <f>IF(NOT($A8=""),VLOOKUP($A8,GENERAL!$A$3:G$216,7,FALSE),"")</f>
        <v>106800</v>
      </c>
      <c r="H8" s="18">
        <f t="shared" ref="H8:K8" si="7">IF(NOT($A8=""),CEILING($G8*(1+L8),50),"")</f>
        <v>149550</v>
      </c>
      <c r="I8" s="18">
        <f t="shared" si="7"/>
        <v>168750</v>
      </c>
      <c r="J8" s="18">
        <f t="shared" si="7"/>
        <v>176250</v>
      </c>
      <c r="K8" s="18">
        <f t="shared" si="7"/>
        <v>190150</v>
      </c>
      <c r="L8" s="15">
        <f>IF(NOT($A8=""),VLOOKUP($A8,GENERAL!$A$2:O$216,12,FALSE),"")</f>
        <v>0.4</v>
      </c>
      <c r="M8" s="15">
        <f>IF(NOT($A8=""),VLOOKUP($A8,GENERAL!$A$2:P$216,13,FALSE),"")</f>
        <v>0.58</v>
      </c>
      <c r="N8" s="15">
        <f>IF(NOT($A8=""),VLOOKUP($A8,GENERAL!$A$2:Q$216,14,FALSE),"")</f>
        <v>0.65</v>
      </c>
      <c r="O8" s="15">
        <f>IF(NOT($A8=""),VLOOKUP($A8,GENERAL!$A$2:R$216,15,FALSE),"")</f>
        <v>0.78</v>
      </c>
    </row>
    <row r="9" ht="15.75" customHeight="1">
      <c r="A9" s="11">
        <v>1207.0</v>
      </c>
      <c r="B9" s="19" t="str">
        <f>IF(NOT($A9=""),VLOOKUP($A9,GENERAL!$A$3:B$216,2,FALSE),"")</f>
        <v>MAXIKING</v>
      </c>
      <c r="C9" s="19" t="str">
        <f>IF(NOT($A9=""),VLOOKUP($A9,GENERAL!$A$3:C$216,3,FALSE),"")</f>
        <v>190x100x20</v>
      </c>
      <c r="D9" s="19" t="str">
        <f>IF(NOT($A9=""),VLOOKUP($A9,GENERAL!$A$3:D$216,4,FALSE),"")</f>
        <v>COLCHON ROCIO</v>
      </c>
      <c r="E9" s="19" t="str">
        <f>IF(NOT($A9=""),VLOOKUP($A9,GENERAL!$A$3:E$216,5,FALSE),"")</f>
        <v>ESPUMA</v>
      </c>
      <c r="F9" s="19" t="str">
        <f>IF(NOT($A9=""),VLOOKUP($A9,GENERAL!$A$3:F$216,6,FALSE),"")</f>
        <v>60 KG</v>
      </c>
      <c r="G9" s="18">
        <f>IF(NOT($A9=""),VLOOKUP($A9,GENERAL!$A$3:G$216,7,FALSE),"")</f>
        <v>112100</v>
      </c>
      <c r="H9" s="18">
        <f t="shared" ref="H9:K9" si="8">IF(NOT($A9=""),CEILING($G9*(1+L9),50),"")</f>
        <v>156950</v>
      </c>
      <c r="I9" s="18">
        <f t="shared" si="8"/>
        <v>177150</v>
      </c>
      <c r="J9" s="18">
        <f t="shared" si="8"/>
        <v>185000</v>
      </c>
      <c r="K9" s="18">
        <f t="shared" si="8"/>
        <v>199550</v>
      </c>
      <c r="L9" s="15">
        <f>IF(NOT($A9=""),VLOOKUP($A9,GENERAL!$A$2:O$216,12,FALSE),"")</f>
        <v>0.4</v>
      </c>
      <c r="M9" s="15">
        <f>IF(NOT($A9=""),VLOOKUP($A9,GENERAL!$A$2:P$216,13,FALSE),"")</f>
        <v>0.58</v>
      </c>
      <c r="N9" s="15">
        <f>IF(NOT($A9=""),VLOOKUP($A9,GENERAL!$A$2:Q$216,14,FALSE),"")</f>
        <v>0.65</v>
      </c>
      <c r="O9" s="15">
        <f>IF(NOT($A9=""),VLOOKUP($A9,GENERAL!$A$2:R$216,15,FALSE),"")</f>
        <v>0.78</v>
      </c>
    </row>
    <row r="10" ht="15.75" customHeight="1">
      <c r="A10" s="11">
        <v>1208.0</v>
      </c>
      <c r="B10" s="19" t="str">
        <f>IF(NOT($A10=""),VLOOKUP($A10,GENERAL!$A$3:B$216,2,FALSE),"")</f>
        <v>MAXIKING</v>
      </c>
      <c r="C10" s="19" t="str">
        <f>IF(NOT($A10=""),VLOOKUP($A10,GENERAL!$A$3:C$216,3,FALSE),"")</f>
        <v>190x100x26</v>
      </c>
      <c r="D10" s="19" t="str">
        <f>IF(NOT($A10=""),VLOOKUP($A10,GENERAL!$A$3:D$216,4,FALSE),"")</f>
        <v>COLCHON PICASSO</v>
      </c>
      <c r="E10" s="19" t="str">
        <f>IF(NOT($A10=""),VLOOKUP($A10,GENERAL!$A$3:E$216,5,FALSE),"")</f>
        <v>ESPUMA</v>
      </c>
      <c r="F10" s="19" t="str">
        <f>IF(NOT($A10=""),VLOOKUP($A10,GENERAL!$A$3:F$216,6,FALSE),"")</f>
        <v>90 KG</v>
      </c>
      <c r="G10" s="18">
        <f>IF(NOT($A10=""),VLOOKUP($A10,GENERAL!$A$3:G$216,7,FALSE),"")</f>
        <v>138200</v>
      </c>
      <c r="H10" s="18">
        <f t="shared" ref="H10:K10" si="9">IF(NOT($A10=""),CEILING($G10*(1+L10),50),"")</f>
        <v>193500</v>
      </c>
      <c r="I10" s="18">
        <f t="shared" si="9"/>
        <v>218400</v>
      </c>
      <c r="J10" s="18">
        <f t="shared" si="9"/>
        <v>228050</v>
      </c>
      <c r="K10" s="18">
        <f t="shared" si="9"/>
        <v>246000</v>
      </c>
      <c r="L10" s="15">
        <f>IF(NOT($A10=""),VLOOKUP($A10,GENERAL!$A$2:O$216,12,FALSE),"")</f>
        <v>0.4</v>
      </c>
      <c r="M10" s="15">
        <f>IF(NOT($A10=""),VLOOKUP($A10,GENERAL!$A$2:P$216,13,FALSE),"")</f>
        <v>0.58</v>
      </c>
      <c r="N10" s="15">
        <f>IF(NOT($A10=""),VLOOKUP($A10,GENERAL!$A$2:Q$216,14,FALSE),"")</f>
        <v>0.65</v>
      </c>
      <c r="O10" s="15">
        <f>IF(NOT($A10=""),VLOOKUP($A10,GENERAL!$A$2:R$216,15,FALSE),"")</f>
        <v>0.78</v>
      </c>
    </row>
    <row r="11" ht="15.75" customHeight="1">
      <c r="A11" s="11">
        <v>1209.0</v>
      </c>
      <c r="B11" s="19" t="str">
        <f>IF(NOT($A11=""),VLOOKUP($A11,GENERAL!$A$3:B$216,2,FALSE),"")</f>
        <v>MAXIKING</v>
      </c>
      <c r="C11" s="19" t="str">
        <f>IF(NOT($A11=""),VLOOKUP($A11,GENERAL!$A$3:C$216,3,FALSE),"")</f>
        <v>190x100x18</v>
      </c>
      <c r="D11" s="19" t="str">
        <f>IF(NOT($A11=""),VLOOKUP($A11,GENERAL!$A$3:D$216,4,FALSE),"")</f>
        <v>COLCHON AMANECER</v>
      </c>
      <c r="E11" s="19" t="str">
        <f>IF(NOT($A11=""),VLOOKUP($A11,GENERAL!$A$3:E$216,5,FALSE),"")</f>
        <v>ESPUMA</v>
      </c>
      <c r="F11" s="19" t="str">
        <f>IF(NOT($A11=""),VLOOKUP($A11,GENERAL!$A$3:F$216,6,FALSE),"")</f>
        <v>60 KG</v>
      </c>
      <c r="G11" s="18">
        <f>IF(NOT($A11=""),VLOOKUP($A11,GENERAL!$A$3:G$216,7,FALSE),"")</f>
        <v>89800</v>
      </c>
      <c r="H11" s="18">
        <f t="shared" ref="H11:K11" si="10">IF(NOT($A11=""),CEILING($G11*(1+L11),50),"")</f>
        <v>125750</v>
      </c>
      <c r="I11" s="18">
        <f t="shared" si="10"/>
        <v>141900</v>
      </c>
      <c r="J11" s="18">
        <f t="shared" si="10"/>
        <v>148200</v>
      </c>
      <c r="K11" s="18">
        <f t="shared" si="10"/>
        <v>159850</v>
      </c>
      <c r="L11" s="15">
        <f>IF(NOT($A11=""),VLOOKUP($A11,GENERAL!$A$2:O$216,12,FALSE),"")</f>
        <v>0.4</v>
      </c>
      <c r="M11" s="15">
        <f>IF(NOT($A11=""),VLOOKUP($A11,GENERAL!$A$2:P$216,13,FALSE),"")</f>
        <v>0.58</v>
      </c>
      <c r="N11" s="15">
        <f>IF(NOT($A11=""),VLOOKUP($A11,GENERAL!$A$2:Q$216,14,FALSE),"")</f>
        <v>0.65</v>
      </c>
      <c r="O11" s="15">
        <f>IF(NOT($A11=""),VLOOKUP($A11,GENERAL!$A$2:R$216,15,FALSE),"")</f>
        <v>0.78</v>
      </c>
    </row>
    <row r="12" ht="15.75" customHeight="1">
      <c r="A12" s="11">
        <v>1210.0</v>
      </c>
      <c r="B12" s="19" t="str">
        <f>IF(NOT($A12=""),VLOOKUP($A12,GENERAL!$A$3:B$216,2,FALSE),"")</f>
        <v>MAXIKING</v>
      </c>
      <c r="C12" s="19" t="str">
        <f>IF(NOT($A12=""),VLOOKUP($A12,GENERAL!$A$3:C$216,3,FALSE),"")</f>
        <v>190x100x22</v>
      </c>
      <c r="D12" s="19" t="str">
        <f>IF(NOT($A12=""),VLOOKUP($A12,GENERAL!$A$3:D$216,4,FALSE),"")</f>
        <v>COLCHON BRISAS</v>
      </c>
      <c r="E12" s="19" t="str">
        <f>IF(NOT($A12=""),VLOOKUP($A12,GENERAL!$A$3:E$216,5,FALSE),"")</f>
        <v>ESPUMA</v>
      </c>
      <c r="F12" s="19" t="str">
        <f>IF(NOT($A12=""),VLOOKUP($A12,GENERAL!$A$3:F$216,6,FALSE),"")</f>
        <v>70 KG</v>
      </c>
      <c r="G12" s="18">
        <f>IF(NOT($A12=""),VLOOKUP($A12,GENERAL!$A$3:G$216,7,FALSE),"")</f>
        <v>156800</v>
      </c>
      <c r="H12" s="18">
        <f t="shared" ref="H12:K12" si="11">IF(NOT($A12=""),CEILING($G12*(1+L12),50),"")</f>
        <v>219550</v>
      </c>
      <c r="I12" s="18">
        <f t="shared" si="11"/>
        <v>247750</v>
      </c>
      <c r="J12" s="18">
        <f t="shared" si="11"/>
        <v>258750</v>
      </c>
      <c r="K12" s="18">
        <f t="shared" si="11"/>
        <v>279150</v>
      </c>
      <c r="L12" s="15">
        <f>IF(NOT($A12=""),VLOOKUP($A12,GENERAL!$A$2:O$216,12,FALSE),"")</f>
        <v>0.4</v>
      </c>
      <c r="M12" s="15">
        <f>IF(NOT($A12=""),VLOOKUP($A12,GENERAL!$A$2:P$216,13,FALSE),"")</f>
        <v>0.58</v>
      </c>
      <c r="N12" s="15">
        <f>IF(NOT($A12=""),VLOOKUP($A12,GENERAL!$A$2:Q$216,14,FALSE),"")</f>
        <v>0.65</v>
      </c>
      <c r="O12" s="15">
        <f>IF(NOT($A12=""),VLOOKUP($A12,GENERAL!$A$2:R$216,15,FALSE),"")</f>
        <v>0.78</v>
      </c>
    </row>
    <row r="13" ht="15.75" customHeight="1">
      <c r="A13" s="11">
        <v>1211.0</v>
      </c>
      <c r="B13" s="19" t="str">
        <f>IF(NOT($A13=""),VLOOKUP($A13,GENERAL!$A$3:B$216,2,FALSE),"")</f>
        <v>MAXIKING</v>
      </c>
      <c r="C13" s="19" t="str">
        <f>IF(NOT($A13=""),VLOOKUP($A13,GENERAL!$A$3:C$216,3,FALSE),"")</f>
        <v>190x100x30</v>
      </c>
      <c r="D13" s="19" t="str">
        <f>IF(NOT($A13=""),VLOOKUP($A13,GENERAL!$A$3:D$216,4,FALSE),"")</f>
        <v>COLCHON BRISAS C/ PILLOW</v>
      </c>
      <c r="E13" s="19" t="str">
        <f>IF(NOT($A13=""),VLOOKUP($A13,GENERAL!$A$3:E$216,5,FALSE),"")</f>
        <v>ESPUMA</v>
      </c>
      <c r="F13" s="19" t="str">
        <f>IF(NOT($A13=""),VLOOKUP($A13,GENERAL!$A$3:F$216,6,FALSE),"")</f>
        <v>100-110 KG</v>
      </c>
      <c r="G13" s="18">
        <f>IF(NOT($A13=""),VLOOKUP($A13,GENERAL!$A$3:G$216,7,FALSE),"")</f>
        <v>218500</v>
      </c>
      <c r="H13" s="18">
        <f t="shared" ref="H13:K13" si="12">IF(NOT($A13=""),CEILING($G13*(1+L13),50),"")</f>
        <v>305900</v>
      </c>
      <c r="I13" s="18">
        <f t="shared" si="12"/>
        <v>345250</v>
      </c>
      <c r="J13" s="18">
        <f t="shared" si="12"/>
        <v>360550</v>
      </c>
      <c r="K13" s="18">
        <f t="shared" si="12"/>
        <v>388950</v>
      </c>
      <c r="L13" s="15">
        <f>IF(NOT($A13=""),VLOOKUP($A13,GENERAL!$A$2:O$216,12,FALSE),"")</f>
        <v>0.4</v>
      </c>
      <c r="M13" s="15">
        <f>IF(NOT($A13=""),VLOOKUP($A13,GENERAL!$A$2:P$216,13,FALSE),"")</f>
        <v>0.58</v>
      </c>
      <c r="N13" s="15">
        <f>IF(NOT($A13=""),VLOOKUP($A13,GENERAL!$A$2:Q$216,14,FALSE),"")</f>
        <v>0.65</v>
      </c>
      <c r="O13" s="15">
        <f>IF(NOT($A13=""),VLOOKUP($A13,GENERAL!$A$2:R$216,15,FALSE),"")</f>
        <v>0.78</v>
      </c>
    </row>
    <row r="14" ht="15.75" customHeight="1">
      <c r="A14" s="11">
        <v>1212.0</v>
      </c>
      <c r="B14" s="19" t="str">
        <f>IF(NOT($A14=""),VLOOKUP($A14,GENERAL!$A$3:B$216,2,FALSE),"")</f>
        <v>MAXIKING</v>
      </c>
      <c r="C14" s="19" t="str">
        <f>IF(NOT($A14=""),VLOOKUP($A14,GENERAL!$A$3:C$216,3,FALSE),"")</f>
        <v>190x100x22</v>
      </c>
      <c r="D14" s="19" t="str">
        <f>IF(NOT($A14=""),VLOOKUP($A14,GENERAL!$A$3:D$216,4,FALSE),"")</f>
        <v>COLCHON ARMONIA</v>
      </c>
      <c r="E14" s="19" t="str">
        <f>IF(NOT($A14=""),VLOOKUP($A14,GENERAL!$A$3:E$216,5,FALSE),"")</f>
        <v>ESPUMA</v>
      </c>
      <c r="F14" s="19" t="str">
        <f>IF(NOT($A14=""),VLOOKUP($A14,GENERAL!$A$3:F$216,6,FALSE),"")</f>
        <v>70 KG</v>
      </c>
      <c r="G14" s="18">
        <f>IF(NOT($A14=""),VLOOKUP($A14,GENERAL!$A$3:G$216,7,FALSE),"")</f>
        <v>137700</v>
      </c>
      <c r="H14" s="18">
        <f t="shared" ref="H14:K14" si="13">IF(NOT($A14=""),CEILING($G14*(1+L14),50),"")</f>
        <v>192800</v>
      </c>
      <c r="I14" s="18">
        <f t="shared" si="13"/>
        <v>217600</v>
      </c>
      <c r="J14" s="18">
        <f t="shared" si="13"/>
        <v>227250</v>
      </c>
      <c r="K14" s="18">
        <f t="shared" si="13"/>
        <v>245150</v>
      </c>
      <c r="L14" s="15">
        <f>IF(NOT($A14=""),VLOOKUP($A14,GENERAL!$A$2:O$216,12,FALSE),"")</f>
        <v>0.4</v>
      </c>
      <c r="M14" s="15">
        <f>IF(NOT($A14=""),VLOOKUP($A14,GENERAL!$A$2:P$216,13,FALSE),"")</f>
        <v>0.58</v>
      </c>
      <c r="N14" s="15">
        <f>IF(NOT($A14=""),VLOOKUP($A14,GENERAL!$A$2:Q$216,14,FALSE),"")</f>
        <v>0.65</v>
      </c>
      <c r="O14" s="15">
        <f>IF(NOT($A14=""),VLOOKUP($A14,GENERAL!$A$2:R$216,15,FALSE),"")</f>
        <v>0.78</v>
      </c>
    </row>
    <row r="15" ht="15.75" customHeight="1">
      <c r="A15" s="11">
        <v>1213.0</v>
      </c>
      <c r="B15" s="19" t="str">
        <f>IF(NOT($A15=""),VLOOKUP($A15,GENERAL!$A$3:B$216,2,FALSE),"")</f>
        <v>ELEGANTE</v>
      </c>
      <c r="C15" s="19" t="str">
        <f>IF(NOT($A15=""),VLOOKUP($A15,GENERAL!$A$3:C$216,3,FALSE),"")</f>
        <v>190x100x26</v>
      </c>
      <c r="D15" s="19" t="str">
        <f>IF(NOT($A15=""),VLOOKUP($A15,GENERAL!$A$3:D$216,4,FALSE),"")</f>
        <v>COLCHON BALANCE</v>
      </c>
      <c r="E15" s="19" t="str">
        <f>IF(NOT($A15=""),VLOOKUP($A15,GENERAL!$A$3:E$216,5,FALSE),"")</f>
        <v>ESPUMA</v>
      </c>
      <c r="F15" s="19" t="str">
        <f>IF(NOT($A15=""),VLOOKUP($A15,GENERAL!$A$3:F$216,6,FALSE),"")</f>
        <v>90 KG</v>
      </c>
      <c r="G15" s="18">
        <f>IF(NOT($A15=""),VLOOKUP($A15,GENERAL!$A$3:G$216,7,FALSE),"")</f>
        <v>144200</v>
      </c>
      <c r="H15" s="18">
        <f t="shared" ref="H15:K15" si="14">IF(NOT($A15=""),CEILING($G15*(1+L15),50),"")</f>
        <v>201900</v>
      </c>
      <c r="I15" s="18">
        <f t="shared" si="14"/>
        <v>227850</v>
      </c>
      <c r="J15" s="18">
        <f t="shared" si="14"/>
        <v>237950</v>
      </c>
      <c r="K15" s="18">
        <f t="shared" si="14"/>
        <v>256700</v>
      </c>
      <c r="L15" s="15">
        <f>IF(NOT($A15=""),VLOOKUP($A15,GENERAL!$A$2:O$216,12,FALSE),"")</f>
        <v>0.4</v>
      </c>
      <c r="M15" s="15">
        <f>IF(NOT($A15=""),VLOOKUP($A15,GENERAL!$A$2:P$216,13,FALSE),"")</f>
        <v>0.58</v>
      </c>
      <c r="N15" s="15">
        <f>IF(NOT($A15=""),VLOOKUP($A15,GENERAL!$A$2:Q$216,14,FALSE),"")</f>
        <v>0.65</v>
      </c>
      <c r="O15" s="15">
        <f>IF(NOT($A15=""),VLOOKUP($A15,GENERAL!$A$2:R$216,15,FALSE),"")</f>
        <v>0.78</v>
      </c>
    </row>
    <row r="16" ht="15.75" customHeight="1">
      <c r="A16" s="11">
        <v>1214.0</v>
      </c>
      <c r="B16" s="19" t="str">
        <f>IF(NOT($A16=""),VLOOKUP($A16,GENERAL!$A$3:B$216,2,FALSE),"")</f>
        <v>ELEGANTE</v>
      </c>
      <c r="C16" s="19" t="str">
        <f>IF(NOT($A16=""),VLOOKUP($A16,GENERAL!$A$3:C$216,3,FALSE),"")</f>
        <v>190x100x20</v>
      </c>
      <c r="D16" s="19" t="str">
        <f>IF(NOT($A16=""),VLOOKUP($A16,GENERAL!$A$3:D$216,4,FALSE),"")</f>
        <v>COL. COMFY DESPERTAR</v>
      </c>
      <c r="E16" s="19" t="str">
        <f>IF(NOT($A16=""),VLOOKUP($A16,GENERAL!$A$3:E$216,5,FALSE),"")</f>
        <v>ESPUMA</v>
      </c>
      <c r="F16" s="19" t="str">
        <f>IF(NOT($A16=""),VLOOKUP($A16,GENERAL!$A$3:F$216,6,FALSE),"")</f>
        <v>60 KG</v>
      </c>
      <c r="G16" s="18">
        <f>IF(NOT($A16=""),VLOOKUP($A16,GENERAL!$A$3:G$216,7,FALSE),"")</f>
        <v>94000</v>
      </c>
      <c r="H16" s="18">
        <f t="shared" ref="H16:K16" si="15">IF(NOT($A16=""),CEILING($G16*(1+L16),50),"")</f>
        <v>131600</v>
      </c>
      <c r="I16" s="18">
        <f t="shared" si="15"/>
        <v>148550</v>
      </c>
      <c r="J16" s="18">
        <f t="shared" si="15"/>
        <v>155100</v>
      </c>
      <c r="K16" s="18">
        <f t="shared" si="15"/>
        <v>167350</v>
      </c>
      <c r="L16" s="15">
        <f>IF(NOT($A16=""),VLOOKUP($A16,GENERAL!$A$2:O$216,12,FALSE),"")</f>
        <v>0.4</v>
      </c>
      <c r="M16" s="15">
        <f>IF(NOT($A16=""),VLOOKUP($A16,GENERAL!$A$2:P$216,13,FALSE),"")</f>
        <v>0.58</v>
      </c>
      <c r="N16" s="15">
        <f>IF(NOT($A16=""),VLOOKUP($A16,GENERAL!$A$2:Q$216,14,FALSE),"")</f>
        <v>0.65</v>
      </c>
      <c r="O16" s="15">
        <f>IF(NOT($A16=""),VLOOKUP($A16,GENERAL!$A$2:R$216,15,FALSE),"")</f>
        <v>0.78</v>
      </c>
    </row>
    <row r="17" ht="15.75" customHeight="1">
      <c r="A17" s="11">
        <v>1215.0</v>
      </c>
      <c r="B17" s="19" t="str">
        <f>IF(NOT($A17=""),VLOOKUP($A17,GENERAL!$A$3:B$216,2,FALSE),"")</f>
        <v>ELEGANTE</v>
      </c>
      <c r="C17" s="19" t="str">
        <f>IF(NOT($A17=""),VLOOKUP($A17,GENERAL!$A$3:C$216,3,FALSE),"")</f>
        <v>190x100x22</v>
      </c>
      <c r="D17" s="19" t="str">
        <f>IF(NOT($A17=""),VLOOKUP($A17,GENERAL!$A$3:D$216,4,FALSE),"")</f>
        <v>ELEGANTE SUPER CONFORT</v>
      </c>
      <c r="E17" s="19" t="str">
        <f>IF(NOT($A17=""),VLOOKUP($A17,GENERAL!$A$3:E$216,5,FALSE),"")</f>
        <v>ESPUMA</v>
      </c>
      <c r="F17" s="19" t="str">
        <f>IF(NOT($A17=""),VLOOKUP($A17,GENERAL!$A$3:F$216,6,FALSE),"")</f>
        <v>70 KG</v>
      </c>
      <c r="G17" s="18">
        <f>IF(NOT($A17=""),VLOOKUP($A17,GENERAL!$A$3:G$216,7,FALSE),"")</f>
        <v>103800</v>
      </c>
      <c r="H17" s="18">
        <f t="shared" ref="H17:K17" si="16">IF(NOT($A17=""),CEILING($G17*(1+L17),50),"")</f>
        <v>145350</v>
      </c>
      <c r="I17" s="18">
        <f t="shared" si="16"/>
        <v>164050</v>
      </c>
      <c r="J17" s="18">
        <f t="shared" si="16"/>
        <v>171300</v>
      </c>
      <c r="K17" s="18">
        <f t="shared" si="16"/>
        <v>184800</v>
      </c>
      <c r="L17" s="15">
        <f>IF(NOT($A17=""),VLOOKUP($A17,GENERAL!$A$2:O$216,12,FALSE),"")</f>
        <v>0.4</v>
      </c>
      <c r="M17" s="15">
        <f>IF(NOT($A17=""),VLOOKUP($A17,GENERAL!$A$2:P$216,13,FALSE),"")</f>
        <v>0.58</v>
      </c>
      <c r="N17" s="15">
        <f>IF(NOT($A17=""),VLOOKUP($A17,GENERAL!$A$2:Q$216,14,FALSE),"")</f>
        <v>0.65</v>
      </c>
      <c r="O17" s="15">
        <f>IF(NOT($A17=""),VLOOKUP($A17,GENERAL!$A$2:R$216,15,FALSE),"")</f>
        <v>0.78</v>
      </c>
    </row>
    <row r="18" ht="15.75" customHeight="1">
      <c r="A18" s="11">
        <v>1216.0</v>
      </c>
      <c r="B18" s="19" t="str">
        <f>IF(NOT($A18=""),VLOOKUP($A18,GENERAL!$A$3:B$216,2,FALSE),"")</f>
        <v>ELEGANTE</v>
      </c>
      <c r="C18" s="19" t="str">
        <f>IF(NOT($A18=""),VLOOKUP($A18,GENERAL!$A$3:C$216,3,FALSE),"")</f>
        <v>190x100x17</v>
      </c>
      <c r="D18" s="19" t="str">
        <f>IF(NOT($A18=""),VLOOKUP($A18,GENERAL!$A$3:D$216,4,FALSE),"")</f>
        <v>ELEGANTE COMFY ESTÁNDAR</v>
      </c>
      <c r="E18" s="19" t="str">
        <f>IF(NOT($A18=""),VLOOKUP($A18,GENERAL!$A$3:E$216,5,FALSE),"")</f>
        <v>ESPUMA</v>
      </c>
      <c r="F18" s="19" t="str">
        <f>IF(NOT($A18=""),VLOOKUP($A18,GENERAL!$A$3:F$216,6,FALSE),"")</f>
        <v>50 KG</v>
      </c>
      <c r="G18" s="18">
        <f>IF(NOT($A18=""),VLOOKUP($A18,GENERAL!$A$3:G$216,7,FALSE),"")</f>
        <v>52600</v>
      </c>
      <c r="H18" s="18">
        <f t="shared" ref="H18:K18" si="17">IF(NOT($A18=""),CEILING($G18*(1+L18),50),"")</f>
        <v>73650</v>
      </c>
      <c r="I18" s="18">
        <f t="shared" si="17"/>
        <v>83150</v>
      </c>
      <c r="J18" s="18">
        <f t="shared" si="17"/>
        <v>86800</v>
      </c>
      <c r="K18" s="18">
        <f t="shared" si="17"/>
        <v>93650</v>
      </c>
      <c r="L18" s="15">
        <f>IF(NOT($A18=""),VLOOKUP($A18,GENERAL!$A$2:O$216,12,FALSE),"")</f>
        <v>0.4</v>
      </c>
      <c r="M18" s="15">
        <f>IF(NOT($A18=""),VLOOKUP($A18,GENERAL!$A$2:P$216,13,FALSE),"")</f>
        <v>0.58</v>
      </c>
      <c r="N18" s="15">
        <f>IF(NOT($A18=""),VLOOKUP($A18,GENERAL!$A$2:Q$216,14,FALSE),"")</f>
        <v>0.65</v>
      </c>
      <c r="O18" s="15">
        <f>IF(NOT($A18=""),VLOOKUP($A18,GENERAL!$A$2:R$216,15,FALSE),"")</f>
        <v>0.78</v>
      </c>
    </row>
    <row r="19" ht="15.75" customHeight="1">
      <c r="A19" s="11">
        <v>1217.0</v>
      </c>
      <c r="B19" s="19" t="str">
        <f>IF(NOT($A19=""),VLOOKUP($A19,GENERAL!$A$3:B$216,2,FALSE),"")</f>
        <v>ELEGANTE</v>
      </c>
      <c r="C19" s="19" t="str">
        <f>IF(NOT($A19=""),VLOOKUP($A19,GENERAL!$A$3:C$216,3,FALSE),"")</f>
        <v>190x100x26</v>
      </c>
      <c r="D19" s="19" t="str">
        <f>IF(NOT($A19=""),VLOOKUP($A19,GENERAL!$A$3:D$216,4,FALSE),"")</f>
        <v>COL. ELEGANTE IMPERIAL</v>
      </c>
      <c r="E19" s="19" t="str">
        <f>IF(NOT($A19=""),VLOOKUP($A19,GENERAL!$A$3:E$216,5,FALSE),"")</f>
        <v>ESPUMA</v>
      </c>
      <c r="F19" s="19" t="str">
        <f>IF(NOT($A19=""),VLOOKUP($A19,GENERAL!$A$3:F$216,6,FALSE),"")</f>
        <v>90 KG</v>
      </c>
      <c r="G19" s="18">
        <f>IF(NOT($A19=""),VLOOKUP($A19,GENERAL!$A$3:G$216,7,FALSE),"")</f>
        <v>170200</v>
      </c>
      <c r="H19" s="18">
        <f t="shared" ref="H19:K19" si="18">IF(NOT($A19=""),CEILING($G19*(1+L19),50),"")</f>
        <v>238300</v>
      </c>
      <c r="I19" s="18">
        <f t="shared" si="18"/>
        <v>268950</v>
      </c>
      <c r="J19" s="18">
        <f t="shared" si="18"/>
        <v>280850</v>
      </c>
      <c r="K19" s="18">
        <f t="shared" si="18"/>
        <v>303000</v>
      </c>
      <c r="L19" s="15">
        <f>IF(NOT($A19=""),VLOOKUP($A19,GENERAL!$A$2:O$216,12,FALSE),"")</f>
        <v>0.4</v>
      </c>
      <c r="M19" s="15">
        <f>IF(NOT($A19=""),VLOOKUP($A19,GENERAL!$A$2:P$216,13,FALSE),"")</f>
        <v>0.58</v>
      </c>
      <c r="N19" s="15">
        <f>IF(NOT($A19=""),VLOOKUP($A19,GENERAL!$A$2:Q$216,14,FALSE),"")</f>
        <v>0.65</v>
      </c>
      <c r="O19" s="15">
        <f>IF(NOT($A19=""),VLOOKUP($A19,GENERAL!$A$2:R$216,15,FALSE),"")</f>
        <v>0.78</v>
      </c>
    </row>
    <row r="20" ht="15.75" customHeight="1">
      <c r="B20" s="19" t="str">
        <f>IF(NOT($A20=""),VLOOKUP($A20,GENERAL!$A$3:B$216,2,FALSE),"")</f>
        <v/>
      </c>
      <c r="C20" s="19" t="str">
        <f>IF(NOT($A20=""),VLOOKUP($A20,GENERAL!$A$3:C$216,3,FALSE),"")</f>
        <v/>
      </c>
      <c r="D20" s="19" t="str">
        <f>IF(NOT($A20=""),VLOOKUP($A20,GENERAL!$A$3:D$216,4,FALSE),"")</f>
        <v/>
      </c>
      <c r="E20" s="19" t="str">
        <f>IF(NOT($A20=""),VLOOKUP($A20,GENERAL!$A$3:E$216,5,FALSE),"")</f>
        <v/>
      </c>
      <c r="F20" s="19" t="str">
        <f>IF(NOT($A20=""),VLOOKUP($A20,GENERAL!$A$3:F$216,6,FALSE),"")</f>
        <v/>
      </c>
      <c r="G20" s="18" t="str">
        <f>IF(NOT($A20=""),VLOOKUP($A20,GENERAL!$A$3:G$216,7,FALSE),"")</f>
        <v/>
      </c>
      <c r="H20" s="18" t="str">
        <f t="shared" ref="H20:K20" si="19">IF(NOT($A20=""),CEILING($G20*(1+L20),50),"")</f>
        <v/>
      </c>
      <c r="I20" s="18" t="str">
        <f t="shared" si="19"/>
        <v/>
      </c>
      <c r="J20" s="18" t="str">
        <f t="shared" si="19"/>
        <v/>
      </c>
      <c r="K20" s="18" t="str">
        <f t="shared" si="19"/>
        <v/>
      </c>
      <c r="L20" s="15" t="str">
        <f>IF(NOT($A20=""),VLOOKUP($A20,GENERAL!$A$2:O$216,12,FALSE),"")</f>
        <v/>
      </c>
      <c r="M20" s="15" t="str">
        <f>IF(NOT($A20=""),VLOOKUP($A20,GENERAL!$A$2:P$216,13,FALSE),"")</f>
        <v/>
      </c>
      <c r="N20" s="15" t="str">
        <f>IF(NOT($A20=""),VLOOKUP($A20,GENERAL!$A$2:Q$216,14,FALSE),"")</f>
        <v/>
      </c>
      <c r="O20" s="15" t="str">
        <f>IF(NOT($A20=""),VLOOKUP($A20,GENERAL!$A$2:R$216,15,FALSE),"")</f>
        <v/>
      </c>
    </row>
    <row r="21" ht="15.75" customHeight="1">
      <c r="B21" s="19" t="str">
        <f>IF(NOT($A21=""),VLOOKUP($A21,GENERAL!$A$3:B$216,2,FALSE),"")</f>
        <v/>
      </c>
      <c r="C21" s="19" t="str">
        <f>IF(NOT($A21=""),VLOOKUP($A21,GENERAL!$A$3:C$216,3,FALSE),"")</f>
        <v/>
      </c>
      <c r="D21" s="19" t="str">
        <f>IF(NOT($A21=""),VLOOKUP($A21,GENERAL!$A$3:D$216,4,FALSE),"")</f>
        <v/>
      </c>
      <c r="E21" s="19" t="str">
        <f>IF(NOT($A21=""),VLOOKUP($A21,GENERAL!$A$3:E$216,5,FALSE),"")</f>
        <v/>
      </c>
      <c r="F21" s="19" t="str">
        <f>IF(NOT($A21=""),VLOOKUP($A21,GENERAL!$A$3:F$216,6,FALSE),"")</f>
        <v/>
      </c>
      <c r="G21" s="18" t="str">
        <f>IF(NOT($A21=""),VLOOKUP($A21,GENERAL!$A$3:G$216,7,FALSE),"")</f>
        <v/>
      </c>
      <c r="H21" s="18" t="str">
        <f t="shared" ref="H21:K21" si="20">IF(NOT($A21=""),CEILING($G21*(1+L21),50),"")</f>
        <v/>
      </c>
      <c r="I21" s="18" t="str">
        <f t="shared" si="20"/>
        <v/>
      </c>
      <c r="J21" s="18" t="str">
        <f t="shared" si="20"/>
        <v/>
      </c>
      <c r="K21" s="18" t="str">
        <f t="shared" si="20"/>
        <v/>
      </c>
      <c r="L21" s="15" t="str">
        <f>IF(NOT($A21=""),VLOOKUP($A21,GENERAL!$A$2:O$216,12,FALSE),"")</f>
        <v/>
      </c>
      <c r="M21" s="15" t="str">
        <f>IF(NOT($A21=""),VLOOKUP($A21,GENERAL!$A$2:P$216,13,FALSE),"")</f>
        <v/>
      </c>
      <c r="N21" s="15" t="str">
        <f>IF(NOT($A21=""),VLOOKUP($A21,GENERAL!$A$2:Q$216,14,FALSE),"")</f>
        <v/>
      </c>
      <c r="O21" s="15" t="str">
        <f>IF(NOT($A21=""),VLOOKUP($A21,GENERAL!$A$2:R$216,15,FALSE),"")</f>
        <v/>
      </c>
    </row>
    <row r="22" ht="15.75" customHeight="1">
      <c r="B22" s="19" t="str">
        <f>IF(NOT($A22=""),VLOOKUP($A22,GENERAL!$A$3:B$216,2,FALSE),"")</f>
        <v/>
      </c>
      <c r="C22" s="19" t="str">
        <f>IF(NOT($A22=""),VLOOKUP($A22,GENERAL!$A$3:C$216,3,FALSE),"")</f>
        <v/>
      </c>
      <c r="D22" s="19" t="str">
        <f>IF(NOT($A22=""),VLOOKUP($A22,GENERAL!$A$3:D$216,4,FALSE),"")</f>
        <v/>
      </c>
      <c r="E22" s="19" t="str">
        <f>IF(NOT($A22=""),VLOOKUP($A22,GENERAL!$A$3:E$216,5,FALSE),"")</f>
        <v/>
      </c>
      <c r="F22" s="19" t="str">
        <f>IF(NOT($A22=""),VLOOKUP($A22,GENERAL!$A$3:F$216,6,FALSE),"")</f>
        <v/>
      </c>
      <c r="G22" s="18" t="str">
        <f>IF(NOT($A22=""),VLOOKUP($A22,GENERAL!$A$3:G$216,7,FALSE),"")</f>
        <v/>
      </c>
      <c r="H22" s="18" t="str">
        <f t="shared" ref="H22:K22" si="21">IF(NOT($A22=""),CEILING($G22*(1+L22),50),"")</f>
        <v/>
      </c>
      <c r="I22" s="18" t="str">
        <f t="shared" si="21"/>
        <v/>
      </c>
      <c r="J22" s="18" t="str">
        <f t="shared" si="21"/>
        <v/>
      </c>
      <c r="K22" s="18" t="str">
        <f t="shared" si="21"/>
        <v/>
      </c>
      <c r="L22" s="15" t="str">
        <f>IF(NOT($A22=""),VLOOKUP($A22,GENERAL!$A$2:O$216,12,FALSE),"")</f>
        <v/>
      </c>
      <c r="M22" s="15" t="str">
        <f>IF(NOT($A22=""),VLOOKUP($A22,GENERAL!$A$2:P$216,13,FALSE),"")</f>
        <v/>
      </c>
      <c r="N22" s="15" t="str">
        <f>IF(NOT($A22=""),VLOOKUP($A22,GENERAL!$A$2:Q$216,14,FALSE),"")</f>
        <v/>
      </c>
      <c r="O22" s="15" t="str">
        <f>IF(NOT($A22=""),VLOOKUP($A22,GENERAL!$A$2:R$216,15,FALSE),"")</f>
        <v/>
      </c>
    </row>
    <row r="23" ht="15.75" customHeight="1">
      <c r="B23" s="19" t="str">
        <f>IF(NOT($A23=""),VLOOKUP($A23,GENERAL!$A$3:B$216,2,FALSE),"")</f>
        <v/>
      </c>
      <c r="C23" s="19" t="str">
        <f>IF(NOT($A23=""),VLOOKUP($A23,GENERAL!$A$3:C$216,3,FALSE),"")</f>
        <v/>
      </c>
      <c r="D23" s="19" t="str">
        <f>IF(NOT($A23=""),VLOOKUP($A23,GENERAL!$A$3:D$216,4,FALSE),"")</f>
        <v/>
      </c>
      <c r="E23" s="19" t="str">
        <f>IF(NOT($A23=""),VLOOKUP($A23,GENERAL!$A$3:E$216,5,FALSE),"")</f>
        <v/>
      </c>
      <c r="F23" s="19" t="str">
        <f>IF(NOT($A23=""),VLOOKUP($A23,GENERAL!$A$3:F$216,6,FALSE),"")</f>
        <v/>
      </c>
      <c r="G23" s="18" t="str">
        <f>IF(NOT($A23=""),VLOOKUP($A23,GENERAL!$A$3:G$216,7,FALSE),"")</f>
        <v/>
      </c>
      <c r="H23" s="18" t="str">
        <f t="shared" ref="H23:K23" si="22">IF(NOT($A23=""),CEILING($G23*(1+L23),50),"")</f>
        <v/>
      </c>
      <c r="I23" s="18" t="str">
        <f t="shared" si="22"/>
        <v/>
      </c>
      <c r="J23" s="18" t="str">
        <f t="shared" si="22"/>
        <v/>
      </c>
      <c r="K23" s="18" t="str">
        <f t="shared" si="22"/>
        <v/>
      </c>
      <c r="L23" s="15" t="str">
        <f>IF(NOT($A23=""),VLOOKUP($A23,GENERAL!$A$2:O$216,12,FALSE),"")</f>
        <v/>
      </c>
      <c r="M23" s="15" t="str">
        <f>IF(NOT($A23=""),VLOOKUP($A23,GENERAL!$A$2:P$216,13,FALSE),"")</f>
        <v/>
      </c>
      <c r="N23" s="15" t="str">
        <f>IF(NOT($A23=""),VLOOKUP($A23,GENERAL!$A$2:Q$216,14,FALSE),"")</f>
        <v/>
      </c>
      <c r="O23" s="15" t="str">
        <f>IF(NOT($A23=""),VLOOKUP($A23,GENERAL!$A$2:R$216,15,FALSE),"")</f>
        <v/>
      </c>
    </row>
    <row r="24" ht="15.75" customHeight="1">
      <c r="B24" s="19" t="str">
        <f>IF(NOT($A24=""),VLOOKUP($A24,GENERAL!$A$3:B$216,2,FALSE),"")</f>
        <v/>
      </c>
      <c r="C24" s="19" t="str">
        <f>IF(NOT($A24=""),VLOOKUP($A24,GENERAL!$A$3:C$216,3,FALSE),"")</f>
        <v/>
      </c>
      <c r="D24" s="19" t="str">
        <f>IF(NOT($A24=""),VLOOKUP($A24,GENERAL!$A$3:D$216,4,FALSE),"")</f>
        <v/>
      </c>
      <c r="E24" s="19" t="str">
        <f>IF(NOT($A24=""),VLOOKUP($A24,GENERAL!$A$3:E$216,5,FALSE),"")</f>
        <v/>
      </c>
      <c r="F24" s="19" t="str">
        <f>IF(NOT($A24=""),VLOOKUP($A24,GENERAL!$A$3:F$216,6,FALSE),"")</f>
        <v/>
      </c>
      <c r="G24" s="18" t="str">
        <f>IF(NOT($A24=""),VLOOKUP($A24,GENERAL!$A$3:G$216,7,FALSE),"")</f>
        <v/>
      </c>
      <c r="H24" s="18" t="str">
        <f t="shared" ref="H24:K24" si="23">IF(NOT($A24=""),CEILING($G24*(1+L24),50),"")</f>
        <v/>
      </c>
      <c r="I24" s="18" t="str">
        <f t="shared" si="23"/>
        <v/>
      </c>
      <c r="J24" s="18" t="str">
        <f t="shared" si="23"/>
        <v/>
      </c>
      <c r="K24" s="18" t="str">
        <f t="shared" si="23"/>
        <v/>
      </c>
      <c r="L24" s="15" t="str">
        <f>IF(NOT($A24=""),VLOOKUP($A24,GENERAL!$A$2:O$216,12,FALSE),"")</f>
        <v/>
      </c>
      <c r="M24" s="15" t="str">
        <f>IF(NOT($A24=""),VLOOKUP($A24,GENERAL!$A$2:P$216,13,FALSE),"")</f>
        <v/>
      </c>
      <c r="N24" s="15" t="str">
        <f>IF(NOT($A24=""),VLOOKUP($A24,GENERAL!$A$2:Q$216,14,FALSE),"")</f>
        <v/>
      </c>
      <c r="O24" s="15" t="str">
        <f>IF(NOT($A24=""),VLOOKUP($A24,GENERAL!$A$2:R$216,15,FALSE),"")</f>
        <v/>
      </c>
    </row>
    <row r="25" ht="15.75" customHeight="1">
      <c r="B25" s="19" t="str">
        <f>IF(NOT($A25=""),VLOOKUP($A25,GENERAL!$A$3:B$216,2,FALSE),"")</f>
        <v/>
      </c>
      <c r="C25" s="19" t="str">
        <f>IF(NOT($A25=""),VLOOKUP($A25,GENERAL!$A$3:C$216,3,FALSE),"")</f>
        <v/>
      </c>
      <c r="D25" s="19" t="str">
        <f>IF(NOT($A25=""),VLOOKUP($A25,GENERAL!$A$3:D$216,4,FALSE),"")</f>
        <v/>
      </c>
      <c r="E25" s="19" t="str">
        <f>IF(NOT($A25=""),VLOOKUP($A25,GENERAL!$A$3:E$216,5,FALSE),"")</f>
        <v/>
      </c>
      <c r="F25" s="19" t="str">
        <f>IF(NOT($A25=""),VLOOKUP($A25,GENERAL!$A$3:F$216,6,FALSE),"")</f>
        <v/>
      </c>
      <c r="G25" s="18" t="str">
        <f>IF(NOT($A25=""),VLOOKUP($A25,GENERAL!$A$3:G$216,7,FALSE),"")</f>
        <v/>
      </c>
      <c r="H25" s="18" t="str">
        <f t="shared" ref="H25:K25" si="24">IF(NOT($A25=""),CEILING($G25*(1+L25),50),"")</f>
        <v/>
      </c>
      <c r="I25" s="18" t="str">
        <f t="shared" si="24"/>
        <v/>
      </c>
      <c r="J25" s="18" t="str">
        <f t="shared" si="24"/>
        <v/>
      </c>
      <c r="K25" s="18" t="str">
        <f t="shared" si="24"/>
        <v/>
      </c>
      <c r="L25" s="15" t="str">
        <f>IF(NOT($A25=""),VLOOKUP($A25,GENERAL!$A$2:O$216,12,FALSE),"")</f>
        <v/>
      </c>
      <c r="M25" s="15" t="str">
        <f>IF(NOT($A25=""),VLOOKUP($A25,GENERAL!$A$2:P$216,13,FALSE),"")</f>
        <v/>
      </c>
      <c r="N25" s="15" t="str">
        <f>IF(NOT($A25=""),VLOOKUP($A25,GENERAL!$A$2:Q$216,14,FALSE),"")</f>
        <v/>
      </c>
      <c r="O25" s="15" t="str">
        <f>IF(NOT($A25=""),VLOOKUP($A25,GENERAL!$A$2:R$216,15,FALSE),"")</f>
        <v/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9" t="str">
        <f>IF(NOT($A26=""),VLOOKUP($A26,GENERAL!$A$3:E$216,5,FALSE),"")</f>
        <v/>
      </c>
      <c r="F26" s="19" t="str">
        <f>IF(NOT($A26=""),VLOOKUP($A26,GENERAL!$A$3:F$216,6,FALSE),"")</f>
        <v/>
      </c>
      <c r="G26" s="18" t="str">
        <f>IF(NOT($A26=""),VLOOKUP($A26,GENERAL!$A$3:G$216,7,FALSE),"")</f>
        <v/>
      </c>
      <c r="H26" s="18" t="str">
        <f t="shared" ref="H26:K26" si="25">IF(NOT($A26=""),CEILING($G26*(1+L26),50),"")</f>
        <v/>
      </c>
      <c r="I26" s="18" t="str">
        <f t="shared" si="25"/>
        <v/>
      </c>
      <c r="J26" s="18" t="str">
        <f t="shared" si="25"/>
        <v/>
      </c>
      <c r="K26" s="18" t="str">
        <f t="shared" si="25"/>
        <v/>
      </c>
      <c r="L26" s="15" t="str">
        <f>IF(NOT($A26=""),VLOOKUP($A26,GENERAL!$A$2:O$216,12,FALSE),"")</f>
        <v/>
      </c>
      <c r="M26" s="15" t="str">
        <f>IF(NOT($A26=""),VLOOKUP($A26,GENERAL!$A$2:P$216,13,FALSE),"")</f>
        <v/>
      </c>
      <c r="N26" s="15" t="str">
        <f>IF(NOT($A26=""),VLOOKUP($A26,GENERAL!$A$2:Q$216,14,FALSE),"")</f>
        <v/>
      </c>
      <c r="O26" s="15" t="str">
        <f>IF(NOT($A26=""),VLOOKUP($A26,GENERAL!$A$2:R$216,15,FALSE),"")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9" t="str">
        <f>IF(NOT($A27=""),VLOOKUP($A27,GENERAL!$A$3:E$216,5,FALSE),"")</f>
        <v/>
      </c>
      <c r="F27" s="19" t="str">
        <f>IF(NOT($A27=""),VLOOKUP($A27,GENERAL!$A$3:F$216,6,FALSE),"")</f>
        <v/>
      </c>
      <c r="G27" s="18" t="str">
        <f>IF(NOT($A27=""),VLOOKUP($A27,GENERAL!$A$3:G$216,7,FALSE),"")</f>
        <v/>
      </c>
      <c r="H27" s="18" t="str">
        <f t="shared" ref="H27:K27" si="26">IF(NOT($A27=""),CEILING($G27*(1+L27),50),"")</f>
        <v/>
      </c>
      <c r="I27" s="18" t="str">
        <f t="shared" si="26"/>
        <v/>
      </c>
      <c r="J27" s="18" t="str">
        <f t="shared" si="26"/>
        <v/>
      </c>
      <c r="K27" s="18" t="str">
        <f t="shared" si="26"/>
        <v/>
      </c>
      <c r="L27" s="15" t="str">
        <f>IF(NOT($A27=""),VLOOKUP($A27,GENERAL!$A$2:O$216,12,FALSE),"")</f>
        <v/>
      </c>
      <c r="M27" s="15" t="str">
        <f>IF(NOT($A27=""),VLOOKUP($A27,GENERAL!$A$2:P$216,13,FALSE),"")</f>
        <v/>
      </c>
      <c r="N27" s="15" t="str">
        <f>IF(NOT($A27=""),VLOOKUP($A27,GENERAL!$A$2:Q$216,14,FALSE),"")</f>
        <v/>
      </c>
      <c r="O27" s="15" t="str">
        <f>IF(NOT($A27=""),VLOOKUP($A27,GENERAL!$A$2:R$216,15,FALSE),"")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9" t="str">
        <f>IF(NOT($A28=""),VLOOKUP($A28,GENERAL!$A$3:E$216,5,FALSE),"")</f>
        <v/>
      </c>
      <c r="F28" s="19" t="str">
        <f>IF(NOT($A28=""),VLOOKUP($A28,GENERAL!$A$3:F$216,6,FALSE),"")</f>
        <v/>
      </c>
      <c r="G28" s="18" t="str">
        <f>IF(NOT($A28=""),VLOOKUP($A28,GENERAL!$A$3:G$216,7,FALSE),"")</f>
        <v/>
      </c>
      <c r="H28" s="18" t="str">
        <f t="shared" ref="H28:K28" si="27">IF(NOT($A28=""),CEILING($G28*(1+L28),50),"")</f>
        <v/>
      </c>
      <c r="I28" s="18" t="str">
        <f t="shared" si="27"/>
        <v/>
      </c>
      <c r="J28" s="18" t="str">
        <f t="shared" si="27"/>
        <v/>
      </c>
      <c r="K28" s="18" t="str">
        <f t="shared" si="27"/>
        <v/>
      </c>
      <c r="L28" s="15" t="str">
        <f>IF(NOT($A28=""),VLOOKUP($A28,GENERAL!$A$2:O$216,12,FALSE),"")</f>
        <v/>
      </c>
      <c r="M28" s="15" t="str">
        <f>IF(NOT($A28=""),VLOOKUP($A28,GENERAL!$A$2:P$216,13,FALSE),"")</f>
        <v/>
      </c>
      <c r="N28" s="15" t="str">
        <f>IF(NOT($A28=""),VLOOKUP($A28,GENERAL!$A$2:Q$216,14,FALSE),"")</f>
        <v/>
      </c>
      <c r="O28" s="15" t="str">
        <f>IF(NOT($A28=""),VLOOKUP($A28,GENERAL!$A$2:R$216,15,FALSE),"")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9" t="str">
        <f>IF(NOT($A29=""),VLOOKUP($A29,GENERAL!$A$3:E$216,5,FALSE),"")</f>
        <v/>
      </c>
      <c r="F29" s="19" t="str">
        <f>IF(NOT($A29=""),VLOOKUP($A29,GENERAL!$A$3:F$216,6,FALSE),"")</f>
        <v/>
      </c>
      <c r="G29" s="18" t="str">
        <f>IF(NOT($A29=""),VLOOKUP($A29,GENERAL!$A$3:G$216,7,FALSE),"")</f>
        <v/>
      </c>
      <c r="H29" s="18" t="str">
        <f t="shared" ref="H29:K29" si="28">IF(NOT($A29=""),CEILING($G29*(1+L29),50),"")</f>
        <v/>
      </c>
      <c r="I29" s="18" t="str">
        <f t="shared" si="28"/>
        <v/>
      </c>
      <c r="J29" s="18" t="str">
        <f t="shared" si="28"/>
        <v/>
      </c>
      <c r="K29" s="18" t="str">
        <f t="shared" si="28"/>
        <v/>
      </c>
      <c r="L29" s="15" t="str">
        <f>IF(NOT($A29=""),VLOOKUP($A29,GENERAL!$A$2:O$216,12,FALSE),"")</f>
        <v/>
      </c>
      <c r="M29" s="15" t="str">
        <f>IF(NOT($A29=""),VLOOKUP($A29,GENERAL!$A$2:P$216,13,FALSE),"")</f>
        <v/>
      </c>
      <c r="N29" s="15" t="str">
        <f>IF(NOT($A29=""),VLOOKUP($A29,GENERAL!$A$2:Q$216,14,FALSE),"")</f>
        <v/>
      </c>
      <c r="O29" s="15" t="str">
        <f>IF(NOT($A29=""),VLOOKUP($A29,GENERAL!$A$2:R$216,15,FALSE),"")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9" t="str">
        <f>IF(NOT($A30=""),VLOOKUP($A30,GENERAL!$A$3:E$216,5,FALSE),"")</f>
        <v/>
      </c>
      <c r="F30" s="19" t="str">
        <f>IF(NOT($A30=""),VLOOKUP($A30,GENERAL!$A$3:F$216,6,FALSE),"")</f>
        <v/>
      </c>
      <c r="G30" s="18" t="str">
        <f>IF(NOT($A30=""),VLOOKUP($A30,GENERAL!$A$3:G$216,7,FALSE),"")</f>
        <v/>
      </c>
      <c r="H30" s="18" t="str">
        <f t="shared" ref="H30:K30" si="29">IF(NOT($A30=""),CEILING($G30*(1+L30),50),"")</f>
        <v/>
      </c>
      <c r="I30" s="18" t="str">
        <f t="shared" si="29"/>
        <v/>
      </c>
      <c r="J30" s="18" t="str">
        <f t="shared" si="29"/>
        <v/>
      </c>
      <c r="K30" s="18" t="str">
        <f t="shared" si="29"/>
        <v/>
      </c>
      <c r="L30" s="15" t="str">
        <f>IF(NOT($A30=""),VLOOKUP($A30,GENERAL!$A$2:O$216,12,FALSE),"")</f>
        <v/>
      </c>
      <c r="M30" s="15" t="str">
        <f>IF(NOT($A30=""),VLOOKUP($A30,GENERAL!$A$2:P$216,13,FALSE),"")</f>
        <v/>
      </c>
      <c r="N30" s="15" t="str">
        <f>IF(NOT($A30=""),VLOOKUP($A30,GENERAL!$A$2:Q$216,14,FALSE),"")</f>
        <v/>
      </c>
      <c r="O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9" t="str">
        <f>IF(NOT($A31=""),VLOOKUP($A31,GENERAL!$A$3:E$216,5,FALSE),"")</f>
        <v/>
      </c>
      <c r="F31" s="19" t="str">
        <f>IF(NOT($A31=""),VLOOKUP($A31,GENERAL!$A$3:F$216,6,FALSE),"")</f>
        <v/>
      </c>
      <c r="G31" s="18" t="str">
        <f>IF(NOT($A31=""),VLOOKUP($A31,GENERAL!$A$3:G$216,7,FALSE),"")</f>
        <v/>
      </c>
      <c r="H31" s="18" t="str">
        <f t="shared" ref="H31:K31" si="30">IF(NOT($A31=""),CEILING($G31*(1+L31),50),"")</f>
        <v/>
      </c>
      <c r="I31" s="18" t="str">
        <f t="shared" si="30"/>
        <v/>
      </c>
      <c r="J31" s="18" t="str">
        <f t="shared" si="30"/>
        <v/>
      </c>
      <c r="K31" s="18" t="str">
        <f t="shared" si="30"/>
        <v/>
      </c>
      <c r="L31" s="15" t="str">
        <f>IF(NOT($A31=""),VLOOKUP($A31,GENERAL!$A$2:O$216,12,FALSE),"")</f>
        <v/>
      </c>
      <c r="M31" s="15" t="str">
        <f>IF(NOT($A31=""),VLOOKUP($A31,GENERAL!$A$2:P$216,13,FALSE),"")</f>
        <v/>
      </c>
      <c r="N31" s="15" t="str">
        <f>IF(NOT($A31=""),VLOOKUP($A31,GENERAL!$A$2:Q$216,14,FALSE),"")</f>
        <v/>
      </c>
      <c r="O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9" t="str">
        <f>IF(NOT($A32=""),VLOOKUP($A32,GENERAL!$A$3:E$216,5,FALSE),"")</f>
        <v/>
      </c>
      <c r="F32" s="19" t="str">
        <f>IF(NOT($A32=""),VLOOKUP($A32,GENERAL!$A$3:F$216,6,FALSE),"")</f>
        <v/>
      </c>
      <c r="G32" s="18" t="str">
        <f>IF(NOT($A32=""),VLOOKUP($A32,GENERAL!$A$3:G$216,7,FALSE),"")</f>
        <v/>
      </c>
      <c r="H32" s="18" t="str">
        <f t="shared" ref="H32:K32" si="31">IF(NOT($A32=""),CEILING($G32*(1+L32),50),"")</f>
        <v/>
      </c>
      <c r="I32" s="18" t="str">
        <f t="shared" si="31"/>
        <v/>
      </c>
      <c r="J32" s="18" t="str">
        <f t="shared" si="31"/>
        <v/>
      </c>
      <c r="K32" s="18" t="str">
        <f t="shared" si="31"/>
        <v/>
      </c>
      <c r="L32" s="15" t="str">
        <f>IF(NOT($A32=""),VLOOKUP($A32,GENERAL!$A$2:O$216,12,FALSE),"")</f>
        <v/>
      </c>
      <c r="M32" s="15" t="str">
        <f>IF(NOT($A32=""),VLOOKUP($A32,GENERAL!$A$2:P$216,13,FALSE),"")</f>
        <v/>
      </c>
      <c r="N32" s="15" t="str">
        <f>IF(NOT($A32=""),VLOOKUP($A32,GENERAL!$A$2:Q$216,14,FALSE),"")</f>
        <v/>
      </c>
      <c r="O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9" t="str">
        <f>IF(NOT($A33=""),VLOOKUP($A33,GENERAL!$A$3:E$216,5,FALSE),"")</f>
        <v/>
      </c>
      <c r="F33" s="19" t="str">
        <f>IF(NOT($A33=""),VLOOKUP($A33,GENERAL!$A$3:F$216,6,FALSE),"")</f>
        <v/>
      </c>
      <c r="G33" s="18" t="str">
        <f>IF(NOT($A33=""),VLOOKUP($A33,GENERAL!$A$3:G$216,7,FALSE),"")</f>
        <v/>
      </c>
      <c r="H33" s="18" t="str">
        <f t="shared" ref="H33:K33" si="32">IF(NOT($A33=""),CEILING($G33*(1+L33),50),"")</f>
        <v/>
      </c>
      <c r="I33" s="18" t="str">
        <f t="shared" si="32"/>
        <v/>
      </c>
      <c r="J33" s="18" t="str">
        <f t="shared" si="32"/>
        <v/>
      </c>
      <c r="K33" s="18" t="str">
        <f t="shared" si="32"/>
        <v/>
      </c>
      <c r="L33" s="15" t="str">
        <f>IF(NOT($A33=""),VLOOKUP($A33,GENERAL!$A$2:O$216,12,FALSE),"")</f>
        <v/>
      </c>
      <c r="M33" s="15" t="str">
        <f>IF(NOT($A33=""),VLOOKUP($A33,GENERAL!$A$2:P$216,13,FALSE),"")</f>
        <v/>
      </c>
      <c r="N33" s="15" t="str">
        <f>IF(NOT($A33=""),VLOOKUP($A33,GENERAL!$A$2:Q$216,14,FALSE),"")</f>
        <v/>
      </c>
      <c r="O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9" t="str">
        <f>IF(NOT($A34=""),VLOOKUP($A34,GENERAL!$A$3:E$216,5,FALSE),"")</f>
        <v/>
      </c>
      <c r="F34" s="19" t="str">
        <f>IF(NOT($A34=""),VLOOKUP($A34,GENERAL!$A$3:F$216,6,FALSE),"")</f>
        <v/>
      </c>
      <c r="G34" s="18" t="str">
        <f>IF(NOT($A34=""),VLOOKUP($A34,GENERAL!$A$3:G$216,7,FALSE),"")</f>
        <v/>
      </c>
      <c r="H34" s="18" t="str">
        <f t="shared" ref="H34:K34" si="33">IF(NOT($A34=""),CEILING($G34*(1+L34),50),"")</f>
        <v/>
      </c>
      <c r="I34" s="18" t="str">
        <f t="shared" si="33"/>
        <v/>
      </c>
      <c r="J34" s="18" t="str">
        <f t="shared" si="33"/>
        <v/>
      </c>
      <c r="K34" s="18" t="str">
        <f t="shared" si="33"/>
        <v/>
      </c>
      <c r="L34" s="15" t="str">
        <f>IF(NOT($A34=""),VLOOKUP($A34,GENERAL!$A$2:O$216,12,FALSE),"")</f>
        <v/>
      </c>
      <c r="M34" s="15" t="str">
        <f>IF(NOT($A34=""),VLOOKUP($A34,GENERAL!$A$2:P$216,13,FALSE),"")</f>
        <v/>
      </c>
      <c r="N34" s="15" t="str">
        <f>IF(NOT($A34=""),VLOOKUP($A34,GENERAL!$A$2:Q$216,14,FALSE),"")</f>
        <v/>
      </c>
      <c r="O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9" t="str">
        <f>IF(NOT($A35=""),VLOOKUP($A35,GENERAL!$A$3:E$216,5,FALSE),"")</f>
        <v/>
      </c>
      <c r="F35" s="19" t="str">
        <f>IF(NOT($A35=""),VLOOKUP($A35,GENERAL!$A$3:F$216,6,FALSE),"")</f>
        <v/>
      </c>
      <c r="G35" s="18" t="str">
        <f>IF(NOT($A35=""),VLOOKUP($A35,GENERAL!$A$3:G$216,7,FALSE),"")</f>
        <v/>
      </c>
      <c r="H35" s="18" t="str">
        <f t="shared" ref="H35:K35" si="34">IF(NOT($A35=""),CEILING($G35*(1+L35),50),"")</f>
        <v/>
      </c>
      <c r="I35" s="18" t="str">
        <f t="shared" si="34"/>
        <v/>
      </c>
      <c r="J35" s="18" t="str">
        <f t="shared" si="34"/>
        <v/>
      </c>
      <c r="K35" s="18" t="str">
        <f t="shared" si="34"/>
        <v/>
      </c>
      <c r="L35" s="15" t="str">
        <f>IF(NOT($A35=""),VLOOKUP($A35,GENERAL!$A$2:O$216,12,FALSE),"")</f>
        <v/>
      </c>
      <c r="M35" s="15" t="str">
        <f>IF(NOT($A35=""),VLOOKUP($A35,GENERAL!$A$2:P$216,13,FALSE),"")</f>
        <v/>
      </c>
      <c r="N35" s="15" t="str">
        <f>IF(NOT($A35=""),VLOOKUP($A35,GENERAL!$A$2:Q$216,14,FALSE),"")</f>
        <v/>
      </c>
      <c r="O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9" t="str">
        <f>IF(NOT($A36=""),VLOOKUP($A36,GENERAL!$A$3:E$216,5,FALSE),"")</f>
        <v/>
      </c>
      <c r="F36" s="19" t="str">
        <f>IF(NOT($A36=""),VLOOKUP($A36,GENERAL!$A$3:F$216,6,FALSE),"")</f>
        <v/>
      </c>
      <c r="G36" s="18" t="str">
        <f>IF(NOT($A36=""),VLOOKUP($A36,GENERAL!$A$3:G$216,7,FALSE),"")</f>
        <v/>
      </c>
      <c r="H36" s="18" t="str">
        <f t="shared" ref="H36:K36" si="35">IF(NOT($A36=""),CEILING($G36*(1+L36),50),"")</f>
        <v/>
      </c>
      <c r="I36" s="18" t="str">
        <f t="shared" si="35"/>
        <v/>
      </c>
      <c r="J36" s="18" t="str">
        <f t="shared" si="35"/>
        <v/>
      </c>
      <c r="K36" s="18" t="str">
        <f t="shared" si="35"/>
        <v/>
      </c>
      <c r="L36" s="15" t="str">
        <f>IF(NOT($A36=""),VLOOKUP($A36,GENERAL!$A$2:O$216,12,FALSE),"")</f>
        <v/>
      </c>
      <c r="M36" s="15" t="str">
        <f>IF(NOT($A36=""),VLOOKUP($A36,GENERAL!$A$2:P$216,13,FALSE),"")</f>
        <v/>
      </c>
      <c r="N36" s="15" t="str">
        <f>IF(NOT($A36=""),VLOOKUP($A36,GENERAL!$A$2:Q$216,14,FALSE),"")</f>
        <v/>
      </c>
      <c r="O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9" t="str">
        <f>IF(NOT($A37=""),VLOOKUP($A37,GENERAL!$A$3:E$216,5,FALSE),"")</f>
        <v/>
      </c>
      <c r="F37" s="19" t="str">
        <f>IF(NOT($A37=""),VLOOKUP($A37,GENERAL!$A$3:F$216,6,FALSE),"")</f>
        <v/>
      </c>
      <c r="G37" s="18" t="str">
        <f>IF(NOT($A37=""),VLOOKUP($A37,GENERAL!$A$3:G$216,7,FALSE),"")</f>
        <v/>
      </c>
      <c r="H37" s="18" t="str">
        <f t="shared" ref="H37:K37" si="36">IF(NOT($A37=""),CEILING($G37*(1+L37),50),"")</f>
        <v/>
      </c>
      <c r="I37" s="18" t="str">
        <f t="shared" si="36"/>
        <v/>
      </c>
      <c r="J37" s="18" t="str">
        <f t="shared" si="36"/>
        <v/>
      </c>
      <c r="K37" s="18" t="str">
        <f t="shared" si="36"/>
        <v/>
      </c>
      <c r="L37" s="15" t="str">
        <f>IF(NOT($A37=""),VLOOKUP($A37,GENERAL!$A$2:O$216,12,FALSE),"")</f>
        <v/>
      </c>
      <c r="M37" s="15" t="str">
        <f>IF(NOT($A37=""),VLOOKUP($A37,GENERAL!$A$2:P$216,13,FALSE),"")</f>
        <v/>
      </c>
      <c r="N37" s="15" t="str">
        <f>IF(NOT($A37=""),VLOOKUP($A37,GENERAL!$A$2:Q$216,14,FALSE),"")</f>
        <v/>
      </c>
      <c r="O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E38" s="19" t="str">
        <f>IF(NOT($A38=""),VLOOKUP($A38,GENERAL!$A$3:E$216,5,FALSE),"")</f>
        <v/>
      </c>
      <c r="F38" s="19" t="str">
        <f>IF(NOT($A38=""),VLOOKUP($A38,GENERAL!$A$3:F$216,6,FALSE),"")</f>
        <v/>
      </c>
      <c r="G38" s="18" t="str">
        <f>IF(NOT($A38=""),VLOOKUP($A38,GENERAL!$A$3:G$216,7,FALSE),"")</f>
        <v/>
      </c>
      <c r="H38" s="18" t="str">
        <f t="shared" ref="H38:K38" si="37">IF(NOT($A38=""),CEILING($G38*(1+L38),50),"")</f>
        <v/>
      </c>
      <c r="I38" s="18" t="str">
        <f t="shared" si="37"/>
        <v/>
      </c>
      <c r="J38" s="18" t="str">
        <f t="shared" si="37"/>
        <v/>
      </c>
      <c r="K38" s="18" t="str">
        <f t="shared" si="37"/>
        <v/>
      </c>
      <c r="L38" s="15" t="str">
        <f>IF(NOT($A38=""),VLOOKUP($A38,GENERAL!$A$2:O$216,12,FALSE),"")</f>
        <v/>
      </c>
      <c r="M38" s="15" t="str">
        <f>IF(NOT($A38=""),VLOOKUP($A38,GENERAL!$A$2:P$216,13,FALSE),"")</f>
        <v/>
      </c>
      <c r="N38" s="15" t="str">
        <f>IF(NOT($A38=""),VLOOKUP($A38,GENERAL!$A$2:Q$216,14,FALSE),"")</f>
        <v/>
      </c>
      <c r="O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IF(NOT($A45=""),VLOOKUP($A45,GENERAL!$A$3:B$216,2,FALSE),"")</f>
        <v/>
      </c>
      <c r="C45" s="19" t="str">
        <f>IF(NOT($A45=""),VLOOKUP($A45,GENERAL!$A$3:C$216,3,FALSE),"")</f>
        <v/>
      </c>
      <c r="D45" s="19" t="str">
        <f>IF(NOT($A45=""),VLOOKUP($A45,GENERAL!$A$3:D$216,4,FALSE),"")</f>
        <v/>
      </c>
      <c r="E45" s="19" t="str">
        <f>IF(NOT($A45=""),VLOOKUP($A45,GENERAL!$A$3:E$216,5,FALSE),"")</f>
        <v/>
      </c>
      <c r="F45" s="19" t="str">
        <f>IF(NOT($A45=""),VLOOKUP($A45,GENERAL!$A$3:F$216,6,FALSE),"")</f>
        <v/>
      </c>
      <c r="G45" s="18" t="str">
        <f>IF(NOT($A45=""),VLOOKUP($A45,GENERAL!$A$3:G$216,7,FALSE),"")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IF(NOT($A46=""),VLOOKUP($A46,GENERAL!$A$3:B$216,2,FALSE),"")</f>
        <v/>
      </c>
      <c r="C46" s="19" t="str">
        <f>IF(NOT($A46=""),VLOOKUP($A46,GENERAL!$A$3:C$216,3,FALSE),"")</f>
        <v/>
      </c>
      <c r="D46" s="19" t="str">
        <f>IF(NOT($A46=""),VLOOKUP($A46,GENERAL!$A$3:D$216,4,FALSE),"")</f>
        <v/>
      </c>
      <c r="E46" s="19" t="str">
        <f>IF(NOT($A46=""),VLOOKUP($A46,GENERAL!$A$3:E$216,5,FALSE),"")</f>
        <v/>
      </c>
      <c r="F46" s="19" t="str">
        <f>IF(NOT($A46=""),VLOOKUP($A46,GENERAL!$A$3:F$216,6,FALSE),"")</f>
        <v/>
      </c>
      <c r="G46" s="18" t="str">
        <f>IF(NOT($A46=""),VLOOKUP($A46,GENERAL!$A$3:G$216,7,FALSE),"")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IF(NOT($A47=""),VLOOKUP($A47,GENERAL!$A$3:B$216,2,FALSE),"")</f>
        <v/>
      </c>
      <c r="C47" s="19" t="str">
        <f>IF(NOT($A47=""),VLOOKUP($A47,GENERAL!$A$3:C$216,3,FALSE),"")</f>
        <v/>
      </c>
      <c r="D47" s="19" t="str">
        <f>IF(NOT($A47=""),VLOOKUP($A47,GENERAL!$A$3:D$216,4,FALSE),"")</f>
        <v/>
      </c>
      <c r="E47" s="19" t="str">
        <f>IF(NOT($A47=""),VLOOKUP($A47,GENERAL!$A$3:E$216,5,FALSE),"")</f>
        <v/>
      </c>
      <c r="F47" s="19" t="str">
        <f>IF(NOT($A47=""),VLOOKUP($A47,GENERAL!$A$3:F$216,6,FALSE),"")</f>
        <v/>
      </c>
      <c r="G47" s="18" t="str">
        <f>IF(NOT($A47=""),VLOOKUP($A47,GENERAL!$A$3:G$216,7,FALSE),"")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IF(NOT($A48=""),VLOOKUP($A48,GENERAL!$A$3:B$216,2,FALSE),"")</f>
        <v/>
      </c>
      <c r="C48" s="19" t="str">
        <f>IF(NOT($A48=""),VLOOKUP($A48,GENERAL!$A$3:C$216,3,FALSE),"")</f>
        <v/>
      </c>
      <c r="D48" s="19" t="str">
        <f>IF(NOT($A48=""),VLOOKUP($A48,GENERAL!$A$3:D$216,4,FALSE),"")</f>
        <v/>
      </c>
      <c r="E48" s="19" t="str">
        <f>IF(NOT($A48=""),VLOOKUP($A48,GENERAL!$A$3:E$216,5,FALSE),"")</f>
        <v/>
      </c>
      <c r="F48" s="19" t="str">
        <f>IF(NOT($A48=""),VLOOKUP($A48,GENERAL!$A$3:F$216,6,FALSE),"")</f>
        <v/>
      </c>
      <c r="G48" s="18" t="str">
        <f>IF(NOT($A48=""),VLOOKUP($A48,GENERAL!$A$3:G$216,7,FALSE),"")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IF(NOT($A49=""),VLOOKUP($A49,GENERAL!$A$3:B$216,2,FALSE),"")</f>
        <v/>
      </c>
      <c r="C49" s="19" t="str">
        <f>IF(NOT($A49=""),VLOOKUP($A49,GENERAL!$A$3:C$216,3,FALSE),"")</f>
        <v/>
      </c>
      <c r="D49" s="19" t="str">
        <f>IF(NOT($A49=""),VLOOKUP($A49,GENERAL!$A$3:D$216,4,FALSE),"")</f>
        <v/>
      </c>
      <c r="E49" s="19" t="str">
        <f>IF(NOT($A49=""),VLOOKUP($A49,GENERAL!$A$3:E$216,5,FALSE),"")</f>
        <v/>
      </c>
      <c r="F49" s="19" t="str">
        <f>IF(NOT($A49=""),VLOOKUP($A49,GENERAL!$A$3:F$216,6,FALSE),"")</f>
        <v/>
      </c>
      <c r="G49" s="18" t="str">
        <f>IF(NOT($A49=""),VLOOKUP($A49,GENERAL!$A$3:G$216,7,FALSE),"")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IF(NOT($A50=""),VLOOKUP($A50,GENERAL!$A$3:B$216,2,FALSE),"")</f>
        <v/>
      </c>
      <c r="C50" s="19" t="str">
        <f>IF(NOT($A50=""),VLOOKUP($A50,GENERAL!$A$3:C$216,3,FALSE),"")</f>
        <v/>
      </c>
      <c r="D50" s="19" t="str">
        <f>IF(NOT($A50=""),VLOOKUP($A50,GENERAL!$A$3:D$216,4,FALSE),"")</f>
        <v/>
      </c>
      <c r="E50" s="19" t="str">
        <f>IF(NOT($A50=""),VLOOKUP($A50,GENERAL!$A$3:E$216,5,FALSE),"")</f>
        <v/>
      </c>
      <c r="F50" s="19" t="str">
        <f>IF(NOT($A50=""),VLOOKUP($A50,GENERAL!$A$3:F$216,6,FALSE),"")</f>
        <v/>
      </c>
      <c r="G50" s="18" t="str">
        <f>IF(NOT($A50=""),VLOOKUP($A50,GENERAL!$A$3:G$216,7,FALSE),"")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IF(NOT($A51=""),VLOOKUP($A51,GENERAL!$A$3:B$216,2,FALSE),"")</f>
        <v/>
      </c>
      <c r="C51" s="19" t="str">
        <f>IF(NOT($A51=""),VLOOKUP($A51,GENERAL!$A$3:C$216,3,FALSE),"")</f>
        <v/>
      </c>
      <c r="D51" s="19" t="str">
        <f>IF(NOT($A51=""),VLOOKUP($A51,GENERAL!$A$3:D$216,4,FALSE),"")</f>
        <v/>
      </c>
      <c r="E51" s="19" t="str">
        <f>IF(NOT($A51=""),VLOOKUP($A51,GENERAL!$A$3:E$216,5,FALSE),"")</f>
        <v/>
      </c>
      <c r="F51" s="19" t="str">
        <f>IF(NOT($A51=""),VLOOKUP($A51,GENERAL!$A$3:F$216,6,FALSE),"")</f>
        <v/>
      </c>
      <c r="G51" s="18" t="str">
        <f>IF(NOT($A51=""),VLOOKUP($A51,GENERAL!$A$3:G$216,7,FALSE),"")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IF(NOT($A52=""),VLOOKUP($A52,GENERAL!$A$3:B$216,2,FALSE),"")</f>
        <v/>
      </c>
      <c r="C52" s="19" t="str">
        <f>IF(NOT($A52=""),VLOOKUP($A52,GENERAL!$A$3:C$216,3,FALSE),"")</f>
        <v/>
      </c>
      <c r="D52" s="19" t="str">
        <f>IF(NOT($A52=""),VLOOKUP($A52,GENERAL!$A$3:D$216,4,FALSE),"")</f>
        <v/>
      </c>
      <c r="E52" s="19" t="str">
        <f>IF(NOT($A52=""),VLOOKUP($A52,GENERAL!$A$3:E$216,5,FALSE),"")</f>
        <v/>
      </c>
      <c r="F52" s="19" t="str">
        <f>IF(NOT($A52=""),VLOOKUP($A52,GENERAL!$A$3:F$216,6,FALSE),"")</f>
        <v/>
      </c>
      <c r="G52" s="18" t="str">
        <f>IF(NOT($A52=""),VLOOKUP($A52,GENERAL!$A$3:G$216,7,FALSE),"")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B53" s="19" t="str">
        <f>IF(NOT($A53=""),VLOOKUP($A53,GENERAL!$A$3:B$216,2,FALSE),"")</f>
        <v/>
      </c>
      <c r="C53" s="19" t="str">
        <f>IF(NOT($A53=""),VLOOKUP($A53,GENERAL!$A$3:C$216,3,FALSE),"")</f>
        <v/>
      </c>
      <c r="D53" s="19" t="str">
        <f>IF(NOT($A53=""),VLOOKUP($A53,GENERAL!$A$3:D$216,4,FALSE),"")</f>
        <v/>
      </c>
      <c r="E53" s="19" t="str">
        <f>IF(NOT($A53=""),VLOOKUP($A53,GENERAL!$A$3:E$216,5,FALSE),"")</f>
        <v/>
      </c>
      <c r="F53" s="19" t="str">
        <f>IF(NOT($A53=""),VLOOKUP($A53,GENERAL!$A$3:F$216,6,FALSE),"")</f>
        <v/>
      </c>
      <c r="G53" s="18" t="str">
        <f>IF(NOT($A53=""),VLOOKUP($A53,GENERAL!$A$3:G$216,7,FALSE),"")</f>
        <v/>
      </c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B54" s="19" t="str">
        <f>IF(NOT($A54=""),VLOOKUP($A54,GENERAL!$A$3:B$216,2,FALSE),"")</f>
        <v/>
      </c>
      <c r="C54" s="19" t="str">
        <f>IF(NOT($A54=""),VLOOKUP($A54,GENERAL!$A$3:C$216,3,FALSE),"")</f>
        <v/>
      </c>
      <c r="D54" s="19" t="str">
        <f>IF(NOT($A54=""),VLOOKUP($A54,GENERAL!$A$3:D$216,4,FALSE),"")</f>
        <v/>
      </c>
      <c r="E54" s="19" t="str">
        <f>IF(NOT($A54=""),VLOOKUP($A54,GENERAL!$A$3:E$216,5,FALSE),"")</f>
        <v/>
      </c>
      <c r="F54" s="19" t="str">
        <f>IF(NOT($A54=""),VLOOKUP($A54,GENERAL!$A$3:F$216,6,FALSE),"")</f>
        <v/>
      </c>
      <c r="G54" s="18" t="str">
        <f>IF(NOT($A54=""),VLOOKUP($A54,GENERAL!$A$3:G$216,7,FALSE),"")</f>
        <v/>
      </c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B55" s="19" t="str">
        <f>IF(NOT($A55=""),VLOOKUP($A55,GENERAL!$A$3:B$216,2,FALSE),"")</f>
        <v/>
      </c>
      <c r="C55" s="19" t="str">
        <f>IF(NOT($A55=""),VLOOKUP($A55,GENERAL!$A$3:C$216,3,FALSE),"")</f>
        <v/>
      </c>
      <c r="D55" s="19" t="str">
        <f>IF(NOT($A55=""),VLOOKUP($A55,GENERAL!$A$3:D$216,4,FALSE),"")</f>
        <v/>
      </c>
      <c r="E55" s="19" t="str">
        <f>IF(NOT($A55=""),VLOOKUP($A55,GENERAL!$A$3:E$216,5,FALSE),"")</f>
        <v/>
      </c>
      <c r="F55" s="19" t="str">
        <f>IF(NOT($A55=""),VLOOKUP($A55,GENERAL!$A$3:F$216,6,FALSE),"")</f>
        <v/>
      </c>
      <c r="G55" s="18" t="str">
        <f>IF(NOT($A55=""),VLOOKUP($A55,GENERAL!$A$3:G$216,7,FALSE),"")</f>
        <v/>
      </c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IF(NOT($A55=""),VLOOKUP($A55,GENERAL!$A$2:O$216,12,FALSE),"")</f>
        <v/>
      </c>
      <c r="M55" s="15" t="str">
        <f>IF(NOT($A55=""),VLOOKUP($A55,GENERAL!$A$2:P$216,13,FALSE),"")</f>
        <v/>
      </c>
      <c r="N55" s="15" t="str">
        <f>IF(NOT($A55=""),VLOOKUP($A55,GENERAL!$A$2:Q$216,14,FALSE),"")</f>
        <v/>
      </c>
      <c r="O55" s="15" t="str">
        <f>IF(NOT($A55=""),VLOOKUP($A55,GENERAL!$A$2:R$216,15,FALSE),"")</f>
        <v/>
      </c>
    </row>
    <row r="56" ht="15.75" customHeight="1">
      <c r="B56" s="19" t="str">
        <f>IF(NOT($A56=""),VLOOKUP($A56,GENERAL!$A$3:B$216,2,FALSE),"")</f>
        <v/>
      </c>
      <c r="C56" s="19" t="str">
        <f>IF(NOT($A56=""),VLOOKUP($A56,GENERAL!$A$3:C$216,3,FALSE),"")</f>
        <v/>
      </c>
      <c r="D56" s="19" t="str">
        <f>IF(NOT($A56=""),VLOOKUP($A56,GENERAL!$A$3:D$216,4,FALSE),"")</f>
        <v/>
      </c>
      <c r="E56" s="19" t="str">
        <f>IF(NOT($A56=""),VLOOKUP($A56,GENERAL!$A$3:E$216,5,FALSE),"")</f>
        <v/>
      </c>
      <c r="F56" s="19" t="str">
        <f>IF(NOT($A56=""),VLOOKUP($A56,GENERAL!$A$3:F$216,6,FALSE),"")</f>
        <v/>
      </c>
      <c r="G56" s="18" t="str">
        <f>IF(NOT($A56=""),VLOOKUP($A56,GENERAL!$A$3:G$216,7,FALSE),"")</f>
        <v/>
      </c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IF(NOT($A56=""),VLOOKUP($A56,GENERAL!$A$2:O$216,12,FALSE),"")</f>
        <v/>
      </c>
      <c r="M56" s="15" t="str">
        <f>IF(NOT($A56=""),VLOOKUP($A56,GENERAL!$A$2:P$216,13,FALSE),"")</f>
        <v/>
      </c>
      <c r="N56" s="15" t="str">
        <f>IF(NOT($A56=""),VLOOKUP($A56,GENERAL!$A$2:Q$216,14,FALSE),"")</f>
        <v/>
      </c>
      <c r="O56" s="15" t="str">
        <f>IF(NOT($A56=""),VLOOKUP($A56,GENERAL!$A$2:R$216,15,FALSE),"")</f>
        <v/>
      </c>
    </row>
    <row r="57" ht="15.75" customHeight="1">
      <c r="B57" s="19" t="str">
        <f>IF(NOT($A57=""),VLOOKUP($A57,GENERAL!$A$3:B$216,2,FALSE),"")</f>
        <v/>
      </c>
      <c r="C57" s="19" t="str">
        <f>IF(NOT($A57=""),VLOOKUP($A57,GENERAL!$A$3:C$216,3,FALSE),"")</f>
        <v/>
      </c>
      <c r="D57" s="19" t="str">
        <f>IF(NOT($A57=""),VLOOKUP($A57,GENERAL!$A$3:D$216,4,FALSE),"")</f>
        <v/>
      </c>
      <c r="E57" s="19" t="str">
        <f>IF(NOT($A57=""),VLOOKUP($A57,GENERAL!$A$3:E$216,5,FALSE),"")</f>
        <v/>
      </c>
      <c r="F57" s="19" t="str">
        <f>IF(NOT($A57=""),VLOOKUP($A57,GENERAL!$A$3:F$216,6,FALSE),"")</f>
        <v/>
      </c>
      <c r="G57" s="18" t="str">
        <f>IF(NOT($A57=""),VLOOKUP($A57,GENERAL!$A$3:G$216,7,FALSE),"")</f>
        <v/>
      </c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IF(NOT($A57=""),VLOOKUP($A57,GENERAL!$A$2:O$216,12,FALSE),"")</f>
        <v/>
      </c>
      <c r="M57" s="15" t="str">
        <f>IF(NOT($A57=""),VLOOKUP($A57,GENERAL!$A$2:P$216,13,FALSE),"")</f>
        <v/>
      </c>
      <c r="N57" s="15" t="str">
        <f>IF(NOT($A57=""),VLOOKUP($A57,GENERAL!$A$2:Q$216,14,FALSE),"")</f>
        <v/>
      </c>
      <c r="O57" s="15" t="str">
        <f>IF(NOT($A57=""),VLOOKUP($A57,GENERAL!$A$2:R$216,15,FALSE),"")</f>
        <v/>
      </c>
    </row>
    <row r="58" ht="15.75" customHeight="1">
      <c r="B58" s="19" t="str">
        <f>IF(NOT($A58=""),VLOOKUP($A58,GENERAL!$A$3:B$216,2,FALSE),"")</f>
        <v/>
      </c>
      <c r="C58" s="19" t="str">
        <f>IF(NOT($A58=""),VLOOKUP($A58,GENERAL!$A$3:C$216,3,FALSE),"")</f>
        <v/>
      </c>
      <c r="D58" s="19" t="str">
        <f>IF(NOT($A58=""),VLOOKUP($A58,GENERAL!$A$3:D$216,4,FALSE),"")</f>
        <v/>
      </c>
      <c r="E58" s="19" t="str">
        <f>IF(NOT($A58=""),VLOOKUP($A58,GENERAL!$A$3:E$216,5,FALSE),"")</f>
        <v/>
      </c>
      <c r="F58" s="19" t="str">
        <f>IF(NOT($A58=""),VLOOKUP($A58,GENERAL!$A$3:F$216,6,FALSE),"")</f>
        <v/>
      </c>
      <c r="G58" s="18" t="str">
        <f>IF(NOT($A58=""),VLOOKUP($A58,GENERAL!$A$3:G$216,7,FALSE),"")</f>
        <v/>
      </c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IF(NOT($A58=""),VLOOKUP($A58,GENERAL!$A$2:O$216,12,FALSE),"")</f>
        <v/>
      </c>
      <c r="M58" s="15" t="str">
        <f>IF(NOT($A58=""),VLOOKUP($A58,GENERAL!$A$2:P$216,13,FALSE),"")</f>
        <v/>
      </c>
      <c r="N58" s="15" t="str">
        <f>IF(NOT($A58=""),VLOOKUP($A58,GENERAL!$A$2:Q$216,14,FALSE),"")</f>
        <v/>
      </c>
      <c r="O58" s="15" t="str">
        <f>IF(NOT($A58=""),VLOOKUP($A58,GENERAL!$A$2:R$216,15,FALSE),"")</f>
        <v/>
      </c>
    </row>
    <row r="59" ht="15.75" customHeight="1">
      <c r="B59" s="19" t="str">
        <f>IF(NOT($A59=""),VLOOKUP($A59,GENERAL!$A$3:B$216,2,FALSE),"")</f>
        <v/>
      </c>
      <c r="C59" s="19" t="str">
        <f>IF(NOT($A59=""),VLOOKUP($A59,GENERAL!$A$3:C$216,3,FALSE),"")</f>
        <v/>
      </c>
      <c r="D59" s="19" t="str">
        <f>IF(NOT($A59=""),VLOOKUP($A59,GENERAL!$A$3:D$216,4,FALSE),"")</f>
        <v/>
      </c>
      <c r="E59" s="19" t="str">
        <f>IF(NOT($A59=""),VLOOKUP($A59,GENERAL!$A$3:E$216,5,FALSE),"")</f>
        <v/>
      </c>
      <c r="F59" s="19" t="str">
        <f>IF(NOT($A59=""),VLOOKUP($A59,GENERAL!$A$3:F$216,6,FALSE),"")</f>
        <v/>
      </c>
      <c r="G59" s="18" t="str">
        <f>IF(NOT($A59=""),VLOOKUP($A59,GENERAL!$A$3:G$216,7,FALSE),"")</f>
        <v/>
      </c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IF(NOT($A59=""),VLOOKUP($A59,GENERAL!$A$2:O$216,12,FALSE),"")</f>
        <v/>
      </c>
      <c r="M59" s="15" t="str">
        <f>IF(NOT($A59=""),VLOOKUP($A59,GENERAL!$A$2:P$216,13,FALSE),"")</f>
        <v/>
      </c>
      <c r="N59" s="15" t="str">
        <f>IF(NOT($A59=""),VLOOKUP($A59,GENERAL!$A$2:Q$216,14,FALSE),"")</f>
        <v/>
      </c>
      <c r="O59" s="15" t="str">
        <f>IF(NOT($A59=""),VLOOKUP($A59,GENERAL!$A$2:R$216,15,FALSE),"")</f>
        <v/>
      </c>
    </row>
    <row r="60" ht="15.75" customHeight="1">
      <c r="B60" s="19" t="str">
        <f>IF(NOT($A60=""),VLOOKUP($A60,GENERAL!$A$3:B$216,2,FALSE),"")</f>
        <v/>
      </c>
      <c r="C60" s="19" t="str">
        <f>IF(NOT($A60=""),VLOOKUP($A60,GENERAL!$A$3:C$216,3,FALSE),"")</f>
        <v/>
      </c>
      <c r="D60" s="19" t="str">
        <f>IF(NOT($A60=""),VLOOKUP($A60,GENERAL!$A$3:D$216,4,FALSE),"")</f>
        <v/>
      </c>
      <c r="E60" s="19" t="str">
        <f>IF(NOT($A60=""),VLOOKUP($A60,GENERAL!$A$3:E$216,5,FALSE),"")</f>
        <v/>
      </c>
      <c r="F60" s="19" t="str">
        <f>IF(NOT($A60=""),VLOOKUP($A60,GENERAL!$A$3:F$216,6,FALSE),"")</f>
        <v/>
      </c>
      <c r="G60" s="18" t="str">
        <f>IF(NOT($A60=""),VLOOKUP($A60,GENERAL!$A$3:G$216,7,FALSE),"")</f>
        <v/>
      </c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IF(NOT($A60=""),VLOOKUP($A60,GENERAL!$A$2:O$216,12,FALSE),"")</f>
        <v/>
      </c>
      <c r="M60" s="15" t="str">
        <f>IF(NOT($A60=""),VLOOKUP($A60,GENERAL!$A$2:P$216,13,FALSE),"")</f>
        <v/>
      </c>
      <c r="N60" s="15" t="str">
        <f>IF(NOT($A60=""),VLOOKUP($A60,GENERAL!$A$2:Q$216,14,FALSE),"")</f>
        <v/>
      </c>
      <c r="O60" s="15" t="str">
        <f>IF(NOT($A60=""),VLOOKUP($A60,GENERAL!$A$2:R$216,15,FALSE),"")</f>
        <v/>
      </c>
    </row>
    <row r="61" ht="15.75" customHeight="1">
      <c r="B61" s="19" t="str">
        <f>IF(NOT($A61=""),VLOOKUP($A61,GENERAL!$A$3:B$216,2,FALSE),"")</f>
        <v/>
      </c>
      <c r="C61" s="19" t="str">
        <f>IF(NOT($A61=""),VLOOKUP($A61,GENERAL!$A$3:C$216,3,FALSE),"")</f>
        <v/>
      </c>
      <c r="D61" s="19" t="str">
        <f>IF(NOT($A61=""),VLOOKUP($A61,GENERAL!$A$3:D$216,4,FALSE),"")</f>
        <v/>
      </c>
      <c r="E61" s="19" t="str">
        <f>IF(NOT($A61=""),VLOOKUP($A61,GENERAL!$A$3:E$216,5,FALSE),"")</f>
        <v/>
      </c>
      <c r="F61" s="19" t="str">
        <f>IF(NOT($A61=""),VLOOKUP($A61,GENERAL!$A$3:F$216,6,FALSE),"")</f>
        <v/>
      </c>
      <c r="G61" s="18" t="str">
        <f>IF(NOT($A61=""),VLOOKUP($A61,GENERAL!$A$3:G$216,7,FALSE),"")</f>
        <v/>
      </c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IF(NOT($A61=""),VLOOKUP($A61,GENERAL!$A$2:O$216,12,FALSE),"")</f>
        <v/>
      </c>
      <c r="M61" s="15" t="str">
        <f>IF(NOT($A61=""),VLOOKUP($A61,GENERAL!$A$2:P$216,13,FALSE),"")</f>
        <v/>
      </c>
      <c r="N61" s="15" t="str">
        <f>IF(NOT($A61=""),VLOOKUP($A61,GENERAL!$A$2:Q$216,14,FALSE),"")</f>
        <v/>
      </c>
      <c r="O61" s="15" t="str">
        <f>IF(NOT($A61=""),VLOOKUP($A61,GENERAL!$A$2:R$216,15,FALSE),"")</f>
        <v/>
      </c>
    </row>
    <row r="62" ht="15.75" customHeight="1">
      <c r="B62" s="19" t="str">
        <f>IF(NOT($A62=""),VLOOKUP($A62,GENERAL!$A$3:B$216,2,FALSE),"")</f>
        <v/>
      </c>
      <c r="C62" s="19" t="str">
        <f>IF(NOT($A62=""),VLOOKUP($A62,GENERAL!$A$3:C$216,3,FALSE),"")</f>
        <v/>
      </c>
      <c r="D62" s="19" t="str">
        <f>IF(NOT($A62=""),VLOOKUP($A62,GENERAL!$A$3:D$216,4,FALSE),"")</f>
        <v/>
      </c>
      <c r="E62" s="19" t="str">
        <f>IF(NOT($A62=""),VLOOKUP($A62,GENERAL!$A$3:E$216,5,FALSE),"")</f>
        <v/>
      </c>
      <c r="F62" s="19" t="str">
        <f>IF(NOT($A62=""),VLOOKUP($A62,GENERAL!$A$3:F$216,6,FALSE),"")</f>
        <v/>
      </c>
      <c r="G62" s="18" t="str">
        <f>IF(NOT($A62=""),VLOOKUP($A62,GENERAL!$A$3:G$216,7,FALSE),"")</f>
        <v/>
      </c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IF(NOT($A62=""),VLOOKUP($A62,GENERAL!$A$2:O$216,12,FALSE),"")</f>
        <v/>
      </c>
      <c r="M62" s="15" t="str">
        <f>IF(NOT($A62=""),VLOOKUP($A62,GENERAL!$A$2:P$216,13,FALSE),"")</f>
        <v/>
      </c>
      <c r="N62" s="15" t="str">
        <f>IF(NOT($A62=""),VLOOKUP($A62,GENERAL!$A$2:Q$216,14,FALSE),"")</f>
        <v/>
      </c>
      <c r="O62" s="15" t="str">
        <f>IF(NOT($A62=""),VLOOKUP($A62,GENERAL!$A$2:R$216,15,FALSE),"")</f>
        <v/>
      </c>
    </row>
    <row r="63" ht="15.75" customHeight="1">
      <c r="B63" s="19" t="str">
        <f>IF(NOT($A63=""),VLOOKUP($A63,GENERAL!$A$3:B$216,2,FALSE),"")</f>
        <v/>
      </c>
      <c r="C63" s="19" t="str">
        <f>IF(NOT($A63=""),VLOOKUP($A63,GENERAL!$A$3:C$216,3,FALSE),"")</f>
        <v/>
      </c>
      <c r="D63" s="19" t="str">
        <f>IF(NOT($A63=""),VLOOKUP($A63,GENERAL!$A$3:D$216,4,FALSE),"")</f>
        <v/>
      </c>
      <c r="E63" s="19" t="str">
        <f>IF(NOT($A63=""),VLOOKUP($A63,GENERAL!$A$3:E$216,5,FALSE),"")</f>
        <v/>
      </c>
      <c r="F63" s="19" t="str">
        <f>IF(NOT($A63=""),VLOOKUP($A63,GENERAL!$A$3:F$216,6,FALSE),"")</f>
        <v/>
      </c>
      <c r="G63" s="18" t="str">
        <f>IF(NOT($A63=""),VLOOKUP($A63,GENERAL!$A$3:G$216,7,FALSE),"")</f>
        <v/>
      </c>
      <c r="H63" s="18" t="str">
        <f t="shared" ref="H63:K63" si="62">IF(NOT($A63=""),CEILING($G63*(1+L63),50),"")</f>
        <v/>
      </c>
      <c r="I63" s="18" t="str">
        <f t="shared" si="62"/>
        <v/>
      </c>
      <c r="J63" s="18" t="str">
        <f t="shared" si="62"/>
        <v/>
      </c>
      <c r="K63" s="18" t="str">
        <f t="shared" si="62"/>
        <v/>
      </c>
      <c r="L63" s="15" t="str">
        <f>IF(NOT($A63=""),VLOOKUP($A63,GENERAL!$A$2:O$216,12,FALSE),"")</f>
        <v/>
      </c>
      <c r="M63" s="15" t="str">
        <f>IF(NOT($A63=""),VLOOKUP($A63,GENERAL!$A$2:P$216,13,FALSE),"")</f>
        <v/>
      </c>
      <c r="N63" s="15" t="str">
        <f>IF(NOT($A63=""),VLOOKUP($A63,GENERAL!$A$2:Q$216,14,FALSE),"")</f>
        <v/>
      </c>
      <c r="O63" s="15" t="str">
        <f>IF(NOT($A63=""),VLOOKUP($A63,GENERAL!$A$2:R$216,15,FALSE),"")</f>
        <v/>
      </c>
    </row>
    <row r="64" ht="15.75" customHeight="1">
      <c r="B64" s="19" t="str">
        <f>IF(NOT($A64=""),VLOOKUP($A64,GENERAL!$A$3:B$216,2,FALSE),"")</f>
        <v/>
      </c>
      <c r="C64" s="19" t="str">
        <f>IF(NOT($A64=""),VLOOKUP($A64,GENERAL!$A$3:C$216,3,FALSE),"")</f>
        <v/>
      </c>
      <c r="D64" s="19" t="str">
        <f>IF(NOT($A64=""),VLOOKUP($A64,GENERAL!$A$3:D$216,4,FALSE),"")</f>
        <v/>
      </c>
      <c r="E64" s="19" t="str">
        <f>IF(NOT($A64=""),VLOOKUP($A64,GENERAL!$A$3:E$216,5,FALSE),"")</f>
        <v/>
      </c>
      <c r="F64" s="19" t="str">
        <f>IF(NOT($A64=""),VLOOKUP($A64,GENERAL!$A$3:F$216,6,FALSE),"")</f>
        <v/>
      </c>
      <c r="G64" s="18" t="str">
        <f>IF(NOT($A64=""),VLOOKUP($A64,GENERAL!$A$3:G$216,7,FALSE),"")</f>
        <v/>
      </c>
      <c r="H64" s="18" t="str">
        <f t="shared" ref="H64:K64" si="63">IF(NOT($A64=""),CEILING($G64*(1+L64),50),"")</f>
        <v/>
      </c>
      <c r="I64" s="18" t="str">
        <f t="shared" si="63"/>
        <v/>
      </c>
      <c r="J64" s="18" t="str">
        <f t="shared" si="63"/>
        <v/>
      </c>
      <c r="K64" s="18" t="str">
        <f t="shared" si="63"/>
        <v/>
      </c>
      <c r="L64" s="15" t="str">
        <f>IF(NOT($A64=""),VLOOKUP($A64,GENERAL!$A$2:O$216,12,FALSE),"")</f>
        <v/>
      </c>
      <c r="M64" s="15" t="str">
        <f>IF(NOT($A64=""),VLOOKUP($A64,GENERAL!$A$2:P$216,13,FALSE),"")</f>
        <v/>
      </c>
      <c r="N64" s="15" t="str">
        <f>IF(NOT($A64=""),VLOOKUP($A64,GENERAL!$A$2:Q$216,14,FALSE),"")</f>
        <v/>
      </c>
      <c r="O64" s="15" t="str">
        <f>IF(NOT($A64=""),VLOOKUP($A64,GENERAL!$A$2:R$216,15,FALSE),"")</f>
        <v/>
      </c>
    </row>
    <row r="65" ht="15.75" customHeight="1">
      <c r="B65" s="19" t="str">
        <f>IF(NOT($A65=""),VLOOKUP($A65,GENERAL!$A$3:B$216,2,FALSE),"")</f>
        <v/>
      </c>
      <c r="C65" s="19" t="str">
        <f>IF(NOT($A65=""),VLOOKUP($A65,GENERAL!$A$3:C$216,3,FALSE),"")</f>
        <v/>
      </c>
      <c r="D65" s="19" t="str">
        <f>IF(NOT($A65=""),VLOOKUP($A65,GENERAL!$A$3:D$216,4,FALSE),"")</f>
        <v/>
      </c>
      <c r="E65" s="19" t="str">
        <f>IF(NOT($A65=""),VLOOKUP($A65,GENERAL!$A$3:E$216,5,FALSE),"")</f>
        <v/>
      </c>
      <c r="F65" s="19" t="str">
        <f>IF(NOT($A65=""),VLOOKUP($A65,GENERAL!$A$3:F$216,6,FALSE),"")</f>
        <v/>
      </c>
      <c r="G65" s="18" t="str">
        <f>IF(NOT($A65=""),VLOOKUP($A65,GENERAL!$A$3:G$216,7,FALSE),"")</f>
        <v/>
      </c>
      <c r="H65" s="18" t="str">
        <f t="shared" ref="H65:K65" si="64">IF(NOT($A65=""),CEILING($G65*(1+L65),50),"")</f>
        <v/>
      </c>
      <c r="I65" s="18" t="str">
        <f t="shared" si="64"/>
        <v/>
      </c>
      <c r="J65" s="18" t="str">
        <f t="shared" si="64"/>
        <v/>
      </c>
      <c r="K65" s="18" t="str">
        <f t="shared" si="64"/>
        <v/>
      </c>
      <c r="L65" s="15" t="str">
        <f>IF(NOT($A65=""),VLOOKUP($A65,GENERAL!$A$2:O$216,12,FALSE),"")</f>
        <v/>
      </c>
      <c r="M65" s="15" t="str">
        <f>IF(NOT($A65=""),VLOOKUP($A65,GENERAL!$A$2:P$216,13,FALSE),"")</f>
        <v/>
      </c>
      <c r="N65" s="15" t="str">
        <f>IF(NOT($A65=""),VLOOKUP($A65,GENERAL!$A$2:Q$216,14,FALSE),"")</f>
        <v/>
      </c>
      <c r="O65" s="15" t="str">
        <f>IF(NOT($A65=""),VLOOKUP($A65,GENERAL!$A$2:R$216,15,FALSE),"")</f>
        <v/>
      </c>
    </row>
    <row r="66" ht="15.75" customHeight="1">
      <c r="B66" s="19" t="str">
        <f>IF(NOT($A66=""),VLOOKUP($A66,GENERAL!$A$3:B$216,2,FALSE),"")</f>
        <v/>
      </c>
      <c r="C66" s="19" t="str">
        <f>IF(NOT($A66=""),VLOOKUP($A66,GENERAL!$A$3:C$216,3,FALSE),"")</f>
        <v/>
      </c>
      <c r="D66" s="19" t="str">
        <f>IF(NOT($A66=""),VLOOKUP($A66,GENERAL!$A$3:D$216,4,FALSE),"")</f>
        <v/>
      </c>
      <c r="E66" s="19" t="str">
        <f>IF(NOT($A66=""),VLOOKUP($A66,GENERAL!$A$3:E$216,5,FALSE),"")</f>
        <v/>
      </c>
      <c r="F66" s="19" t="str">
        <f>IF(NOT($A66=""),VLOOKUP($A66,GENERAL!$A$3:F$216,6,FALSE),"")</f>
        <v/>
      </c>
      <c r="G66" s="18" t="str">
        <f>IF(NOT($A66=""),VLOOKUP($A66,GENERAL!$A$3:G$216,7,FALSE),"")</f>
        <v/>
      </c>
      <c r="H66" s="18" t="str">
        <f t="shared" ref="H66:K66" si="65">IF(NOT($A66=""),CEILING($G66*(1+L66),50),"")</f>
        <v/>
      </c>
      <c r="I66" s="18" t="str">
        <f t="shared" si="65"/>
        <v/>
      </c>
      <c r="J66" s="18" t="str">
        <f t="shared" si="65"/>
        <v/>
      </c>
      <c r="K66" s="18" t="str">
        <f t="shared" si="65"/>
        <v/>
      </c>
      <c r="L66" s="15" t="str">
        <f>IF(NOT($A66=""),VLOOKUP($A66,GENERAL!$A$2:O$216,12,FALSE),"")</f>
        <v/>
      </c>
      <c r="M66" s="15" t="str">
        <f>IF(NOT($A66=""),VLOOKUP($A66,GENERAL!$A$2:P$216,13,FALSE),"")</f>
        <v/>
      </c>
      <c r="N66" s="15" t="str">
        <f>IF(NOT($A66=""),VLOOKUP($A66,GENERAL!$A$2:Q$216,14,FALSE),"")</f>
        <v/>
      </c>
      <c r="O66" s="15" t="str">
        <f>IF(NOT($A66=""),VLOOKUP($A66,GENERAL!$A$2:R$216,15,FALSE),"")</f>
        <v/>
      </c>
    </row>
    <row r="67" ht="15.75" customHeight="1">
      <c r="B67" s="19" t="str">
        <f>IF(NOT($A67=""),VLOOKUP($A67,GENERAL!$A$3:B$216,2,FALSE),"")</f>
        <v/>
      </c>
      <c r="C67" s="19" t="str">
        <f>IF(NOT($A67=""),VLOOKUP($A67,GENERAL!$A$3:C$216,3,FALSE),"")</f>
        <v/>
      </c>
      <c r="D67" s="19" t="str">
        <f>IF(NOT($A67=""),VLOOKUP($A67,GENERAL!$A$3:D$216,4,FALSE),"")</f>
        <v/>
      </c>
      <c r="E67" s="19" t="str">
        <f>IF(NOT($A67=""),VLOOKUP($A67,GENERAL!$A$3:E$216,5,FALSE),"")</f>
        <v/>
      </c>
      <c r="F67" s="19" t="str">
        <f>IF(NOT($A67=""),VLOOKUP($A67,GENERAL!$A$3:F$216,6,FALSE),"")</f>
        <v/>
      </c>
      <c r="G67" s="18" t="str">
        <f>IF(NOT($A67=""),VLOOKUP($A67,GENERAL!$A$3:G$216,7,FALSE),"")</f>
        <v/>
      </c>
      <c r="H67" s="18" t="str">
        <f t="shared" ref="H67:K67" si="66">IF(NOT($A67=""),CEILING($G67*(1+L67),50),"")</f>
        <v/>
      </c>
      <c r="I67" s="18" t="str">
        <f t="shared" si="66"/>
        <v/>
      </c>
      <c r="J67" s="18" t="str">
        <f t="shared" si="66"/>
        <v/>
      </c>
      <c r="K67" s="18" t="str">
        <f t="shared" si="66"/>
        <v/>
      </c>
      <c r="L67" s="15" t="str">
        <f>IF(NOT($A67=""),VLOOKUP($A67,GENERAL!$A$2:O$216,12,FALSE),"")</f>
        <v/>
      </c>
      <c r="M67" s="15" t="str">
        <f>IF(NOT($A67=""),VLOOKUP($A67,GENERAL!$A$2:P$216,13,FALSE),"")</f>
        <v/>
      </c>
      <c r="N67" s="15" t="str">
        <f>IF(NOT($A67=""),VLOOKUP($A67,GENERAL!$A$2:Q$216,14,FALSE),"")</f>
        <v/>
      </c>
      <c r="O67" s="15" t="str">
        <f>IF(NOT($A67=""),VLOOKUP($A67,GENERAL!$A$2:R$216,15,FALSE),"")</f>
        <v/>
      </c>
    </row>
    <row r="68" ht="15.75" customHeight="1">
      <c r="B68" s="19" t="str">
        <f>IF(NOT($A68=""),VLOOKUP($A68,GENERAL!$A$3:B$216,2,FALSE),"")</f>
        <v/>
      </c>
      <c r="C68" s="19" t="str">
        <f>IF(NOT($A68=""),VLOOKUP($A68,GENERAL!$A$3:C$216,3,FALSE),"")</f>
        <v/>
      </c>
      <c r="D68" s="19" t="str">
        <f>IF(NOT($A68=""),VLOOKUP($A68,GENERAL!$A$3:D$216,4,FALSE),"")</f>
        <v/>
      </c>
      <c r="E68" s="19" t="str">
        <f>IF(NOT($A68=""),VLOOKUP($A68,GENERAL!$A$3:E$216,5,FALSE),"")</f>
        <v/>
      </c>
      <c r="F68" s="19" t="str">
        <f>IF(NOT($A68=""),VLOOKUP($A68,GENERAL!$A$3:F$216,6,FALSE),"")</f>
        <v/>
      </c>
      <c r="G68" s="18" t="str">
        <f>IF(NOT($A68=""),VLOOKUP($A68,GENERAL!$A$3:G$216,7,FALSE),"")</f>
        <v/>
      </c>
      <c r="H68" s="18" t="str">
        <f t="shared" ref="H68:K68" si="67">IF(NOT($A68=""),CEILING($G68*(1+L68),50),"")</f>
        <v/>
      </c>
      <c r="I68" s="18" t="str">
        <f t="shared" si="67"/>
        <v/>
      </c>
      <c r="J68" s="18" t="str">
        <f t="shared" si="67"/>
        <v/>
      </c>
      <c r="K68" s="18" t="str">
        <f t="shared" si="67"/>
        <v/>
      </c>
      <c r="L68" s="15" t="str">
        <f>IF(NOT($A68=""),VLOOKUP($A68,GENERAL!$A$2:O$216,12,FALSE),"")</f>
        <v/>
      </c>
      <c r="M68" s="15" t="str">
        <f>IF(NOT($A68=""),VLOOKUP($A68,GENERAL!$A$2:P$216,13,FALSE),"")</f>
        <v/>
      </c>
      <c r="N68" s="15" t="str">
        <f>IF(NOT($A68=""),VLOOKUP($A68,GENERAL!$A$2:Q$216,14,FALSE),"")</f>
        <v/>
      </c>
      <c r="O68" s="15" t="str">
        <f>IF(NOT($A68=""),VLOOKUP($A68,GENERAL!$A$2:R$216,15,FALSE),"")</f>
        <v/>
      </c>
    </row>
    <row r="69" ht="15.75" customHeight="1">
      <c r="B69" s="19" t="str">
        <f>IF(NOT($A69=""),VLOOKUP($A69,GENERAL!$A$3:B$216,2,FALSE),"")</f>
        <v/>
      </c>
      <c r="C69" s="19" t="str">
        <f>IF(NOT($A69=""),VLOOKUP($A69,GENERAL!$A$3:C$216,3,FALSE),"")</f>
        <v/>
      </c>
      <c r="D69" s="19" t="str">
        <f>IF(NOT($A69=""),VLOOKUP($A69,GENERAL!$A$3:D$216,4,FALSE),"")</f>
        <v/>
      </c>
      <c r="E69" s="19" t="str">
        <f>IF(NOT($A69=""),VLOOKUP($A69,GENERAL!$A$3:E$216,5,FALSE),"")</f>
        <v/>
      </c>
      <c r="F69" s="19" t="str">
        <f>IF(NOT($A69=""),VLOOKUP($A69,GENERAL!$A$3:F$216,6,FALSE),"")</f>
        <v/>
      </c>
      <c r="G69" s="18" t="str">
        <f>IF(NOT($A69=""),VLOOKUP($A69,GENERAL!$A$3:G$216,7,FALSE),"")</f>
        <v/>
      </c>
      <c r="H69" s="18" t="str">
        <f t="shared" ref="H69:K69" si="68">IF(NOT($A69=""),CEILING($G69*(1+L69),50),"")</f>
        <v/>
      </c>
      <c r="I69" s="18" t="str">
        <f t="shared" si="68"/>
        <v/>
      </c>
      <c r="J69" s="18" t="str">
        <f t="shared" si="68"/>
        <v/>
      </c>
      <c r="K69" s="18" t="str">
        <f t="shared" si="68"/>
        <v/>
      </c>
      <c r="L69" s="15" t="str">
        <f>IF(NOT($A69=""),VLOOKUP($A69,GENERAL!$A$2:O$216,12,FALSE),"")</f>
        <v/>
      </c>
      <c r="M69" s="15" t="str">
        <f>IF(NOT($A69=""),VLOOKUP($A69,GENERAL!$A$2:P$216,13,FALSE),"")</f>
        <v/>
      </c>
      <c r="N69" s="15" t="str">
        <f>IF(NOT($A69=""),VLOOKUP($A69,GENERAL!$A$2:Q$216,14,FALSE),"")</f>
        <v/>
      </c>
      <c r="O69" s="15" t="str">
        <f>IF(NOT($A69=""),VLOOKUP($A69,GENERAL!$A$2:R$216,15,FALSE),"")</f>
        <v/>
      </c>
    </row>
    <row r="70" ht="15.75" customHeight="1">
      <c r="B70" s="19" t="str">
        <f>IF(NOT($A70=""),VLOOKUP($A70,GENERAL!$A$3:B$216,2,FALSE),"")</f>
        <v/>
      </c>
      <c r="C70" s="19" t="str">
        <f>IF(NOT($A70=""),VLOOKUP($A70,GENERAL!$A$3:C$216,3,FALSE),"")</f>
        <v/>
      </c>
      <c r="D70" s="19" t="str">
        <f>IF(NOT($A70=""),VLOOKUP($A70,GENERAL!$A$3:D$216,4,FALSE),"")</f>
        <v/>
      </c>
      <c r="E70" s="19" t="str">
        <f>IF(NOT($A70=""),VLOOKUP($A70,GENERAL!$A$3:E$216,5,FALSE),"")</f>
        <v/>
      </c>
      <c r="F70" s="19" t="str">
        <f>IF(NOT($A70=""),VLOOKUP($A70,GENERAL!$A$3:F$216,6,FALSE),"")</f>
        <v/>
      </c>
      <c r="G70" s="18" t="str">
        <f>IF(NOT($A70=""),VLOOKUP($A70,GENERAL!$A$3:G$216,7,FALSE),"")</f>
        <v/>
      </c>
      <c r="H70" s="18" t="str">
        <f t="shared" ref="H70:K70" si="69">IF(NOT($A70=""),CEILING($G70*(1+L70),50),"")</f>
        <v/>
      </c>
      <c r="I70" s="18" t="str">
        <f t="shared" si="69"/>
        <v/>
      </c>
      <c r="J70" s="18" t="str">
        <f t="shared" si="69"/>
        <v/>
      </c>
      <c r="K70" s="18" t="str">
        <f t="shared" si="69"/>
        <v/>
      </c>
      <c r="L70" s="15" t="str">
        <f>IF(NOT($A70=""),VLOOKUP($A70,GENERAL!$A$2:O$216,12,FALSE),"")</f>
        <v/>
      </c>
      <c r="M70" s="15" t="str">
        <f>IF(NOT($A70=""),VLOOKUP($A70,GENERAL!$A$2:P$216,13,FALSE),"")</f>
        <v/>
      </c>
      <c r="N70" s="15" t="str">
        <f>IF(NOT($A70=""),VLOOKUP($A70,GENERAL!$A$2:Q$216,14,FALSE),"")</f>
        <v/>
      </c>
      <c r="O70" s="15" t="str">
        <f>IF(NOT($A70=""),VLOOKUP($A70,GENERAL!$A$2:R$216,15,FALSE),"")</f>
        <v/>
      </c>
    </row>
    <row r="71" ht="15.75" customHeight="1">
      <c r="B71" s="19" t="str">
        <f>IF(NOT($A71=""),VLOOKUP($A71,GENERAL!$A$3:B$216,2,FALSE),"")</f>
        <v/>
      </c>
      <c r="C71" s="19" t="str">
        <f>IF(NOT($A71=""),VLOOKUP($A71,GENERAL!$A$3:C$216,3,FALSE),"")</f>
        <v/>
      </c>
      <c r="D71" s="19" t="str">
        <f>IF(NOT($A71=""),VLOOKUP($A71,GENERAL!$A$3:D$216,4,FALSE),"")</f>
        <v/>
      </c>
      <c r="E71" s="19" t="str">
        <f>IF(NOT($A71=""),VLOOKUP($A71,GENERAL!$A$3:E$216,5,FALSE),"")</f>
        <v/>
      </c>
      <c r="F71" s="19" t="str">
        <f>IF(NOT($A71=""),VLOOKUP($A71,GENERAL!$A$3:F$216,6,FALSE),"")</f>
        <v/>
      </c>
      <c r="G71" s="18" t="str">
        <f>IF(NOT($A71=""),VLOOKUP($A71,GENERAL!$A$3:G$216,7,FALSE),"")</f>
        <v/>
      </c>
      <c r="H71" s="18" t="str">
        <f t="shared" ref="H71:K71" si="70">IF(NOT($A71=""),CEILING($G71*(1+L71),50),"")</f>
        <v/>
      </c>
      <c r="I71" s="18" t="str">
        <f t="shared" si="70"/>
        <v/>
      </c>
      <c r="J71" s="18" t="str">
        <f t="shared" si="70"/>
        <v/>
      </c>
      <c r="K71" s="18" t="str">
        <f t="shared" si="70"/>
        <v/>
      </c>
      <c r="L71" s="15" t="str">
        <f>IF(NOT($A71=""),VLOOKUP($A71,GENERAL!$A$2:O$216,12,FALSE),"")</f>
        <v/>
      </c>
      <c r="M71" s="15" t="str">
        <f>IF(NOT($A71=""),VLOOKUP($A71,GENERAL!$A$2:P$216,13,FALSE),"")</f>
        <v/>
      </c>
      <c r="N71" s="15" t="str">
        <f>IF(NOT($A71=""),VLOOKUP($A71,GENERAL!$A$2:Q$216,14,FALSE),"")</f>
        <v/>
      </c>
      <c r="O71" s="15" t="str">
        <f>IF(NOT($A71=""),VLOOKUP($A71,GENERAL!$A$2:R$216,15,FALSE),"")</f>
        <v/>
      </c>
    </row>
    <row r="72" ht="15.75" customHeight="1">
      <c r="B72" s="19" t="str">
        <f>IF(NOT($A72=""),VLOOKUP($A72,GENERAL!$A$3:B$216,2,FALSE),"")</f>
        <v/>
      </c>
      <c r="C72" s="19" t="str">
        <f>IF(NOT($A72=""),VLOOKUP($A72,GENERAL!$A$3:C$216,3,FALSE),"")</f>
        <v/>
      </c>
      <c r="D72" s="19" t="str">
        <f>IF(NOT($A72=""),VLOOKUP($A72,GENERAL!$A$3:D$216,4,FALSE),"")</f>
        <v/>
      </c>
      <c r="E72" s="19" t="str">
        <f>IF(NOT($A72=""),VLOOKUP($A72,GENERAL!$A$3:E$216,5,FALSE),"")</f>
        <v/>
      </c>
      <c r="F72" s="19" t="str">
        <f>IF(NOT($A72=""),VLOOKUP($A72,GENERAL!$A$3:F$216,6,FALSE),"")</f>
        <v/>
      </c>
      <c r="G72" s="18" t="str">
        <f>IF(NOT($A72=""),VLOOKUP($A72,GENERAL!$A$3:G$216,7,FALSE),"")</f>
        <v/>
      </c>
      <c r="H72" s="18" t="str">
        <f t="shared" ref="H72:K72" si="71">IF(NOT($A72=""),CEILING($G72*(1+L72),50),"")</f>
        <v/>
      </c>
      <c r="I72" s="18" t="str">
        <f t="shared" si="71"/>
        <v/>
      </c>
      <c r="J72" s="18" t="str">
        <f t="shared" si="71"/>
        <v/>
      </c>
      <c r="K72" s="18" t="str">
        <f t="shared" si="71"/>
        <v/>
      </c>
      <c r="L72" s="15" t="str">
        <f>IF(NOT($A72=""),VLOOKUP($A72,GENERAL!$A$2:O$216,12,FALSE),"")</f>
        <v/>
      </c>
      <c r="M72" s="15" t="str">
        <f>IF(NOT($A72=""),VLOOKUP($A72,GENERAL!$A$2:P$216,13,FALSE),"")</f>
        <v/>
      </c>
      <c r="N72" s="15" t="str">
        <f>IF(NOT($A72=""),VLOOKUP($A72,GENERAL!$A$2:Q$216,14,FALSE),"")</f>
        <v/>
      </c>
      <c r="O72" s="15" t="str">
        <f>IF(NOT($A72=""),VLOOKUP($A72,GENERAL!$A$2:R$216,15,FALSE),"")</f>
        <v/>
      </c>
    </row>
    <row r="73" ht="15.75" customHeight="1">
      <c r="H73" s="18" t="str">
        <f t="shared" ref="H73:K73" si="72">IF(NOT($A73=""),CEILING($G73*(1+L73),50),"")</f>
        <v/>
      </c>
      <c r="I73" s="18" t="str">
        <f t="shared" si="72"/>
        <v/>
      </c>
      <c r="J73" s="18" t="str">
        <f t="shared" si="72"/>
        <v/>
      </c>
      <c r="K73" s="18" t="str">
        <f t="shared" si="72"/>
        <v/>
      </c>
      <c r="L73" s="15" t="str">
        <f>IF(NOT($A73=""),VLOOKUP($A73,GENERAL!$A$2:O$216,12,FALSE),"")</f>
        <v/>
      </c>
      <c r="M73" s="15" t="str">
        <f>IF(NOT($A73=""),VLOOKUP($A73,GENERAL!$A$2:P$216,13,FALSE),"")</f>
        <v/>
      </c>
      <c r="N73" s="15" t="str">
        <f>IF(NOT($A73=""),VLOOKUP($A73,GENERAL!$A$2:Q$216,14,FALSE),"")</f>
        <v/>
      </c>
      <c r="O73" s="15" t="str">
        <f>IF(NOT($A73=""),VLOOKUP($A73,GENERAL!$A$2:R$216,15,FALSE),"")</f>
        <v/>
      </c>
    </row>
    <row r="74" ht="15.75" customHeight="1">
      <c r="H74" s="19" t="str">
        <f t="shared" ref="H74:K74" si="73">IF(NOT($A74=""),$G74*(1+L74),"")</f>
        <v/>
      </c>
      <c r="I74" s="19" t="str">
        <f t="shared" si="73"/>
        <v/>
      </c>
      <c r="J74" s="19" t="str">
        <f t="shared" si="73"/>
        <v/>
      </c>
      <c r="K74" s="19" t="str">
        <f t="shared" si="73"/>
        <v/>
      </c>
      <c r="L74" s="15" t="str">
        <f>IF(NOT($A74=""),VLOOKUP($A74,GENERAL!$A$2:O$216,12,FALSE),"")</f>
        <v/>
      </c>
      <c r="M74" s="15" t="str">
        <f>IF(NOT($A74=""),VLOOKUP($A74,GENERAL!$A$2:P$216,13,FALSE),"")</f>
        <v/>
      </c>
      <c r="N74" s="15" t="str">
        <f>IF(NOT($A74=""),VLOOKUP($A74,GENERAL!$A$2:Q$216,14,FALSE),"")</f>
        <v/>
      </c>
      <c r="O74" s="15" t="str">
        <f>IF(NOT($A74=""),VLOOKUP($A74,GENERAL!$A$2:R$216,15,FALSE),"")</f>
        <v/>
      </c>
    </row>
    <row r="75" ht="15.75" customHeight="1">
      <c r="L75" s="15" t="str">
        <f>IF(NOT($A75=""),VLOOKUP($A75,GENERAL!$A$2:O$216,12,FALSE),"")</f>
        <v/>
      </c>
      <c r="M75" s="15" t="str">
        <f>IF(NOT($A75=""),VLOOKUP($A75,GENERAL!$A$2:P$216,13,FALSE),"")</f>
        <v/>
      </c>
      <c r="N75" s="15" t="str">
        <f>IF(NOT($A75=""),VLOOKUP($A75,GENERAL!$A$2:Q$216,14,FALSE),"")</f>
        <v/>
      </c>
      <c r="O75" s="15" t="str">
        <f>IF(NOT($A75=""),VLOOKUP($A75,GENERAL!$A$2:R$216,15,FALSE),"")</f>
        <v/>
      </c>
    </row>
    <row r="76" ht="15.75" customHeight="1">
      <c r="L76" s="15" t="str">
        <f>IF(NOT($A76=""),VLOOKUP($A76,GENERAL!$A$2:O$216,12,FALSE),"")</f>
        <v/>
      </c>
      <c r="M76" s="15" t="str">
        <f>IF(NOT($A76=""),VLOOKUP($A76,GENERAL!$A$2:P$216,13,FALSE),"")</f>
        <v/>
      </c>
      <c r="N76" s="15" t="str">
        <f>IF(NOT($A76=""),VLOOKUP($A76,GENERAL!$A$2:Q$216,14,FALSE),"")</f>
        <v/>
      </c>
      <c r="O76" s="15" t="str">
        <f>IF(NOT($A76=""),VLOOKUP($A76,GENERAL!$A$2:R$216,15,FALSE),"")</f>
        <v/>
      </c>
    </row>
    <row r="77" ht="15.75" customHeight="1">
      <c r="L77" s="15" t="str">
        <f>IF(NOT($A77=""),VLOOKUP($A77,GENERAL!$A$2:O$216,12,FALSE),"")</f>
        <v/>
      </c>
      <c r="M77" s="15" t="str">
        <f>IF(NOT($A77=""),VLOOKUP($A77,GENERAL!$A$2:P$216,13,FALSE),"")</f>
        <v/>
      </c>
      <c r="N77" s="15" t="str">
        <f>IF(NOT($A77=""),VLOOKUP($A77,GENERAL!$A$2:Q$216,14,FALSE),"")</f>
        <v/>
      </c>
      <c r="O77" s="15" t="str">
        <f>IF(NOT($A77=""),VLOOKUP($A77,GENERAL!$A$2:R$216,15,FALSE),"")</f>
        <v/>
      </c>
    </row>
    <row r="78" ht="15.75" customHeight="1">
      <c r="L78" s="15" t="str">
        <f>IF(NOT($A78=""),VLOOKUP($A78,GENERAL!$A$2:O$216,12,FALSE),"")</f>
        <v/>
      </c>
      <c r="M78" s="15" t="str">
        <f>IF(NOT($A78=""),VLOOKUP($A78,GENERAL!$A$2:P$216,13,FALSE),"")</f>
        <v/>
      </c>
      <c r="N78" s="15" t="str">
        <f>IF(NOT($A78=""),VLOOKUP($A78,GENERAL!$A$2:Q$216,14,FALSE),"")</f>
        <v/>
      </c>
      <c r="O78" s="15" t="str">
        <f>IF(NOT($A78=""),VLOOKUP($A78,GENERAL!$A$2:R$216,15,FALSE),"")</f>
        <v/>
      </c>
    </row>
    <row r="79" ht="15.75" customHeight="1">
      <c r="L79" s="15" t="str">
        <f>IF(NOT($A79=""),VLOOKUP($A79,GENERAL!$A$2:O$216,12,FALSE),"")</f>
        <v/>
      </c>
      <c r="M79" s="15" t="str">
        <f>IF(NOT($A79=""),VLOOKUP($A79,GENERAL!$A$2:P$216,13,FALSE),"")</f>
        <v/>
      </c>
      <c r="N79" s="15" t="str">
        <f>IF(NOT($A79=""),VLOOKUP($A79,GENERAL!$A$2:Q$216,14,FALSE),"")</f>
        <v/>
      </c>
      <c r="O79" s="15" t="str">
        <f>IF(NOT($A79=""),VLOOKUP($A79,GENERAL!$A$2:R$216,15,FALSE),"")</f>
        <v/>
      </c>
    </row>
    <row r="80" ht="15.75" customHeight="1">
      <c r="L80" s="15" t="str">
        <f>IF(NOT($A80=""),VLOOKUP($A80,GENERAL!$A$2:O$216,12,FALSE),"")</f>
        <v/>
      </c>
      <c r="M80" s="15" t="str">
        <f>IF(NOT($A80=""),VLOOKUP($A80,GENERAL!$A$2:P$216,13,FALSE),"")</f>
        <v/>
      </c>
      <c r="N80" s="15" t="str">
        <f>IF(NOT($A80=""),VLOOKUP($A80,GENERAL!$A$2:Q$216,14,FALSE),"")</f>
        <v/>
      </c>
      <c r="O80" s="15" t="str">
        <f>IF(NOT($A80=""),VLOOKUP($A80,GENERAL!$A$2:R$216,15,FALSE),"")</f>
        <v/>
      </c>
    </row>
    <row r="81" ht="15.75" customHeight="1">
      <c r="L81" s="15" t="str">
        <f>IF(NOT($A81=""),VLOOKUP($A81,GENERAL!$A$2:O$216,12,FALSE),"")</f>
        <v/>
      </c>
      <c r="M81" s="15" t="str">
        <f>IF(NOT($A81=""),VLOOKUP($A81,GENERAL!$A$2:P$216,13,FALSE),"")</f>
        <v/>
      </c>
      <c r="N81" s="15" t="str">
        <f>IF(NOT($A81=""),VLOOKUP($A81,GENERAL!$A$2:Q$216,14,FALSE),"")</f>
        <v/>
      </c>
      <c r="O81" s="15" t="str">
        <f>IF(NOT($A81=""),VLOOKUP($A81,GENERAL!$A$2:R$216,15,FALSE),"")</f>
        <v/>
      </c>
    </row>
    <row r="82" ht="15.75" customHeight="1">
      <c r="L82" s="15" t="str">
        <f>IF(NOT($A82=""),VLOOKUP($A82,GENERAL!$A$2:O$216,12,FALSE),"")</f>
        <v/>
      </c>
      <c r="M82" s="15" t="str">
        <f>IF(NOT($A82=""),VLOOKUP($A82,GENERAL!$A$2:P$216,13,FALSE),"")</f>
        <v/>
      </c>
      <c r="N82" s="15" t="str">
        <f>IF(NOT($A82=""),VLOOKUP($A82,GENERAL!$A$2:Q$216,14,FALSE),"")</f>
        <v/>
      </c>
      <c r="O82" s="15" t="str">
        <f>IF(NOT($A82=""),VLOOKUP($A82,GENERAL!$A$2:R$216,15,FALSE),"")</f>
        <v/>
      </c>
    </row>
    <row r="83" ht="15.75" customHeight="1">
      <c r="L83" s="15" t="str">
        <f>IF(NOT($A83=""),VLOOKUP($A83,GENERAL!$A$2:O$216,12,FALSE),"")</f>
        <v/>
      </c>
      <c r="M83" s="15" t="str">
        <f>IF(NOT($A83=""),VLOOKUP($A83,GENERAL!$A$2:P$216,13,FALSE),"")</f>
        <v/>
      </c>
      <c r="N83" s="15" t="str">
        <f>IF(NOT($A83=""),VLOOKUP($A83,GENERAL!$A$2:Q$216,14,FALSE),"")</f>
        <v/>
      </c>
      <c r="O83" s="15" t="str">
        <f>IF(NOT($A83=""),VLOOKUP($A83,GENERAL!$A$2:R$216,15,FALSE),"")</f>
        <v/>
      </c>
    </row>
    <row r="84" ht="15.75" customHeight="1">
      <c r="L84" s="15" t="str">
        <f>IF(NOT($A84=""),VLOOKUP($A84,GENERAL!$A$2:O$216,12,FALSE),"")</f>
        <v/>
      </c>
      <c r="M84" s="15" t="str">
        <f>IF(NOT($A84=""),VLOOKUP($A84,GENERAL!$A$2:P$216,13,FALSE),"")</f>
        <v/>
      </c>
      <c r="N84" s="15" t="str">
        <f>IF(NOT($A84=""),VLOOKUP($A84,GENERAL!$A$2:Q$216,14,FALSE),"")</f>
        <v/>
      </c>
      <c r="O84" s="15" t="str">
        <f>IF(NOT($A84=""),VLOOKUP($A84,GENERAL!$A$2:R$216,15,FALSE),"")</f>
        <v/>
      </c>
    </row>
    <row r="85" ht="15.75" customHeight="1">
      <c r="L85" s="15" t="str">
        <f>IF(NOT($A85=""),VLOOKUP($A85,GENERAL!$A$2:O$216,12,FALSE),"")</f>
        <v/>
      </c>
      <c r="M85" s="15" t="str">
        <f>IF(NOT($A85=""),VLOOKUP($A85,GENERAL!$A$2:P$216,13,FALSE),"")</f>
        <v/>
      </c>
      <c r="N85" s="15" t="str">
        <f>IF(NOT($A85=""),VLOOKUP($A85,GENERAL!$A$2:Q$216,14,FALSE),"")</f>
        <v/>
      </c>
      <c r="O85" s="15" t="str">
        <f>IF(NOT($A85=""),VLOOKUP($A85,GENERAL!$A$2:R$216,15,FALSE),"")</f>
        <v/>
      </c>
    </row>
    <row r="86" ht="15.75" customHeight="1">
      <c r="L86" s="15" t="str">
        <f>IF(NOT($A86=""),VLOOKUP($A86,GENERAL!$A$2:O$216,12,FALSE),"")</f>
        <v/>
      </c>
      <c r="M86" s="15" t="str">
        <f>IF(NOT($A86=""),VLOOKUP($A86,GENERAL!$A$2:P$216,13,FALSE),"")</f>
        <v/>
      </c>
      <c r="N86" s="15" t="str">
        <f>IF(NOT($A86=""),VLOOKUP($A86,GENERAL!$A$2:Q$216,14,FALSE),"")</f>
        <v/>
      </c>
      <c r="O86" s="15" t="str">
        <f>IF(NOT($A86=""),VLOOKUP($A86,GENERAL!$A$2:R$216,15,FALSE),"")</f>
        <v/>
      </c>
    </row>
    <row r="87" ht="15.75" customHeight="1">
      <c r="L87" s="15" t="str">
        <f>IF(NOT($A87=""),VLOOKUP($A87,GENERAL!$A$2:O$216,12,FALSE),"")</f>
        <v/>
      </c>
      <c r="M87" s="15" t="str">
        <f>IF(NOT($A87=""),VLOOKUP($A87,GENERAL!$A$2:P$216,13,FALSE),"")</f>
        <v/>
      </c>
      <c r="N87" s="15" t="str">
        <f>IF(NOT($A87=""),VLOOKUP($A87,GENERAL!$A$2:Q$216,14,FALSE),"")</f>
        <v/>
      </c>
      <c r="O87" s="15" t="str">
        <f>IF(NOT($A87=""),VLOOKUP($A87,GENERAL!$A$2:R$216,15,FALSE),"")</f>
        <v/>
      </c>
    </row>
    <row r="88" ht="15.75" customHeight="1">
      <c r="L88" s="15" t="str">
        <f>IF(NOT($A88=""),VLOOKUP($A88,GENERAL!$A$2:O$216,12,FALSE),"")</f>
        <v/>
      </c>
      <c r="M88" s="15" t="str">
        <f>IF(NOT($A88=""),VLOOKUP($A88,GENERAL!$A$2:P$216,13,FALSE),"")</f>
        <v/>
      </c>
      <c r="N88" s="15" t="str">
        <f>IF(NOT($A88=""),VLOOKUP($A88,GENERAL!$A$2:Q$216,14,FALSE),"")</f>
        <v/>
      </c>
      <c r="O88" s="15" t="str">
        <f>IF(NOT($A88=""),VLOOKUP($A88,GENERAL!$A$2:R$216,15,FALSE),"")</f>
        <v/>
      </c>
    </row>
    <row r="89" ht="15.75" customHeight="1">
      <c r="L89" s="15" t="str">
        <f>IF(NOT($A89=""),VLOOKUP($A89,GENERAL!$A$2:O$216,12,FALSE),"")</f>
        <v/>
      </c>
      <c r="M89" s="15" t="str">
        <f>IF(NOT($A89=""),VLOOKUP($A89,GENERAL!$A$2:P$216,13,FALSE),"")</f>
        <v/>
      </c>
      <c r="N89" s="15" t="str">
        <f>IF(NOT($A89=""),VLOOKUP($A89,GENERAL!$A$2:Q$216,14,FALSE),"")</f>
        <v/>
      </c>
      <c r="O89" s="15" t="str">
        <f>IF(NOT($A89=""),VLOOKUP($A89,GENERAL!$A$2:R$216,15,FALSE),"")</f>
        <v/>
      </c>
    </row>
    <row r="90" ht="15.75" customHeight="1">
      <c r="L90" s="15" t="str">
        <f>IF(NOT($A90=""),VLOOKUP($A90,GENERAL!$A$2:O$216,12,FALSE),"")</f>
        <v/>
      </c>
      <c r="M90" s="15" t="str">
        <f>IF(NOT($A90=""),VLOOKUP($A90,GENERAL!$A$2:P$216,13,FALSE),"")</f>
        <v/>
      </c>
      <c r="N90" s="15" t="str">
        <f>IF(NOT($A90=""),VLOOKUP($A90,GENERAL!$A$2:Q$216,14,FALSE),"")</f>
        <v/>
      </c>
      <c r="O90" s="15" t="str">
        <f>IF(NOT($A90=""),VLOOKUP($A90,GENERAL!$A$2:R$216,15,FALSE),"")</f>
        <v/>
      </c>
    </row>
    <row r="91" ht="15.75" customHeight="1">
      <c r="L91" s="15" t="str">
        <f>IF(NOT($A91=""),VLOOKUP($A91,GENERAL!$A$2:O$216,12,FALSE),"")</f>
        <v/>
      </c>
      <c r="M91" s="15" t="str">
        <f>IF(NOT($A91=""),VLOOKUP($A91,GENERAL!$A$2:P$216,13,FALSE),"")</f>
        <v/>
      </c>
      <c r="N91" s="15" t="str">
        <f>IF(NOT($A91=""),VLOOKUP($A91,GENERAL!$A$2:Q$216,14,FALSE),"")</f>
        <v/>
      </c>
      <c r="O91" s="15" t="str">
        <f>IF(NOT($A91=""),VLOOKUP($A91,GENERAL!$A$2:R$216,15,FALSE),"")</f>
        <v/>
      </c>
    </row>
    <row r="92" ht="15.75" customHeight="1">
      <c r="L92" s="15" t="str">
        <f>IF(NOT($A92=""),VLOOKUP($A92,GENERAL!$A$2:O$216,12,FALSE),"")</f>
        <v/>
      </c>
      <c r="M92" s="15" t="str">
        <f>IF(NOT($A92=""),VLOOKUP($A92,GENERAL!$A$2:P$216,13,FALSE),"")</f>
        <v/>
      </c>
      <c r="N92" s="15" t="str">
        <f>IF(NOT($A92=""),VLOOKUP($A92,GENERAL!$A$2:Q$216,14,FALSE),"")</f>
        <v/>
      </c>
      <c r="O92" s="15" t="str">
        <f>IF(NOT($A92=""),VLOOKUP($A92,GENERAL!$A$2:R$216,15,FALSE),"")</f>
        <v/>
      </c>
    </row>
    <row r="93" ht="15.75" customHeight="1">
      <c r="L93" s="15" t="str">
        <f>IF(NOT($A93=""),VLOOKUP($A93,GENERAL!$A$2:O$216,12,FALSE),"")</f>
        <v/>
      </c>
      <c r="M93" s="15" t="str">
        <f>IF(NOT($A93=""),VLOOKUP($A93,GENERAL!$A$2:P$216,13,FALSE),"")</f>
        <v/>
      </c>
      <c r="N93" s="15" t="str">
        <f>IF(NOT($A93=""),VLOOKUP($A93,GENERAL!$A$2:Q$216,14,FALSE),"")</f>
        <v/>
      </c>
      <c r="O93" s="15" t="str">
        <f>IF(NOT($A93=""),VLOOKUP($A93,GENERAL!$A$2:R$216,15,FALSE),"")</f>
        <v/>
      </c>
    </row>
    <row r="94" ht="15.75" customHeight="1">
      <c r="L94" s="15" t="str">
        <f>IF(NOT($A94=""),VLOOKUP($A94,GENERAL!$A$2:O$216,12,FALSE),"")</f>
        <v/>
      </c>
      <c r="M94" s="15" t="str">
        <f>IF(NOT($A94=""),VLOOKUP($A94,GENERAL!$A$2:P$216,13,FALSE),"")</f>
        <v/>
      </c>
      <c r="N94" s="15" t="str">
        <f>IF(NOT($A94=""),VLOOKUP($A94,GENERAL!$A$2:Q$216,14,FALSE),"")</f>
        <v/>
      </c>
      <c r="O94" s="15" t="str">
        <f>IF(NOT($A94=""),VLOOKUP($A94,GENERAL!$A$2:R$216,15,FALSE),"")</f>
        <v/>
      </c>
    </row>
    <row r="95" ht="15.75" customHeight="1">
      <c r="L95" s="15" t="str">
        <f>IF(NOT($A95=""),VLOOKUP($A95,GENERAL!$A$2:O$216,12,FALSE),"")</f>
        <v/>
      </c>
      <c r="M95" s="15" t="str">
        <f>IF(NOT($A95=""),VLOOKUP($A95,GENERAL!$A$2:P$216,13,FALSE),"")</f>
        <v/>
      </c>
      <c r="N95" s="15" t="str">
        <f>IF(NOT($A95=""),VLOOKUP($A95,GENERAL!$A$2:Q$216,14,FALSE),"")</f>
        <v/>
      </c>
      <c r="O95" s="15" t="str">
        <f>IF(NOT($A95=""),VLOOKUP($A95,GENERAL!$A$2:R$216,15,FALSE),"")</f>
        <v/>
      </c>
    </row>
    <row r="96" ht="15.75" customHeight="1">
      <c r="L96" s="15" t="str">
        <f>IF($G96&gt;0,PORCENTAJES!B$2,"")</f>
        <v/>
      </c>
      <c r="M96" s="15" t="str">
        <f>IF($G96&gt;0,PORCENTAJES!C$2,"")</f>
        <v/>
      </c>
      <c r="N96" s="15" t="str">
        <f>IF($G96&gt;0,PORCENTAJES!D$2,"")</f>
        <v/>
      </c>
      <c r="O96" s="15" t="str">
        <f>IF($G96&gt;0,PORCENTAJES!E$2,"")</f>
        <v/>
      </c>
    </row>
    <row r="97" ht="15.75" customHeight="1">
      <c r="L97" s="15" t="str">
        <f>IF($G97&gt;0,PORCENTAJES!B$2,"")</f>
        <v/>
      </c>
      <c r="M97" s="15" t="str">
        <f>IF($G97&gt;0,PORCENTAJES!C$2,"")</f>
        <v/>
      </c>
      <c r="N97" s="15" t="str">
        <f>IF($G97&gt;0,PORCENTAJES!D$2,"")</f>
        <v/>
      </c>
      <c r="O97" s="15" t="str">
        <f>IF($G97&gt;0,PORCENTAJES!E$2,"")</f>
        <v/>
      </c>
    </row>
    <row r="98" ht="15.75" customHeight="1">
      <c r="L98" s="15" t="str">
        <f>IF($G98&gt;0,PORCENTAJES!B$2,"")</f>
        <v/>
      </c>
      <c r="M98" s="15" t="str">
        <f>IF($G98&gt;0,PORCENTAJES!C$2,"")</f>
        <v/>
      </c>
      <c r="N98" s="15" t="str">
        <f>IF($G98&gt;0,PORCENTAJES!D$2,"")</f>
        <v/>
      </c>
      <c r="O98" s="15" t="str">
        <f>IF($G98&gt;0,PORCENTAJES!E$2,"")</f>
        <v/>
      </c>
    </row>
    <row r="99" ht="15.75" customHeight="1">
      <c r="L99" s="15" t="str">
        <f>IF($G99&gt;0,PORCENTAJES!B$2,"")</f>
        <v/>
      </c>
      <c r="M99" s="15" t="str">
        <f>IF($G99&gt;0,PORCENTAJES!C$2,"")</f>
        <v/>
      </c>
      <c r="N99" s="15" t="str">
        <f>IF($G99&gt;0,PORCENTAJES!D$2,"")</f>
        <v/>
      </c>
      <c r="O99" s="15" t="str">
        <f>IF($G99&gt;0,PORCENTAJES!E$2,"")</f>
        <v/>
      </c>
    </row>
    <row r="100" ht="15.75" customHeight="1">
      <c r="L100" s="15" t="str">
        <f>IF($G100&gt;0,PORCENTAJES!B$2,"")</f>
        <v/>
      </c>
      <c r="M100" s="15" t="str">
        <f>IF($G100&gt;0,PORCENTAJES!C$2,"")</f>
        <v/>
      </c>
      <c r="N100" s="15" t="str">
        <f>IF($G100&gt;0,PORCENTAJES!D$2,"")</f>
        <v/>
      </c>
      <c r="O100" s="15" t="str">
        <f>IF($G100&gt;0,PORCENTAJES!E$2,"")</f>
        <v/>
      </c>
    </row>
    <row r="101" ht="15.75" customHeight="1">
      <c r="L101" s="15" t="str">
        <f>IF($G101&gt;0,PORCENTAJES!B$2,"")</f>
        <v/>
      </c>
      <c r="M101" s="15" t="str">
        <f>IF($G101&gt;0,PORCENTAJES!C$2,"")</f>
        <v/>
      </c>
      <c r="N101" s="15" t="str">
        <f>IF($G101&gt;0,PORCENTAJES!D$2,"")</f>
        <v/>
      </c>
      <c r="O101" s="15" t="str">
        <f>IF($G101&gt;0,PORCENTAJES!E$2,"")</f>
        <v/>
      </c>
    </row>
    <row r="102" ht="15.75" customHeight="1">
      <c r="L102" s="15" t="str">
        <f>IF($G102&gt;0,PORCENTAJES!B$2,"")</f>
        <v/>
      </c>
      <c r="M102" s="15" t="str">
        <f>IF($G102&gt;0,PORCENTAJES!C$2,"")</f>
        <v/>
      </c>
      <c r="N102" s="15" t="str">
        <f>IF($G102&gt;0,PORCENTAJES!D$2,"")</f>
        <v/>
      </c>
      <c r="O102" s="15" t="str">
        <f>IF($G102&gt;0,PORCENTAJES!E$2,"")</f>
        <v/>
      </c>
    </row>
    <row r="103" ht="15.75" customHeight="1">
      <c r="L103" s="15" t="str">
        <f>IF($G103&gt;0,PORCENTAJES!B$2,"")</f>
        <v/>
      </c>
      <c r="M103" s="15" t="str">
        <f>IF($G103&gt;0,PORCENTAJES!C$2,"")</f>
        <v/>
      </c>
      <c r="N103" s="15" t="str">
        <f>IF($G103&gt;0,PORCENTAJES!D$2,"")</f>
        <v/>
      </c>
      <c r="O103" s="15" t="str">
        <f>IF($G103&gt;0,PORCENTAJES!E$2,"")</f>
        <v/>
      </c>
    </row>
    <row r="104" ht="15.75" customHeight="1">
      <c r="L104" s="15" t="str">
        <f>IF($G104&gt;0,PORCENTAJES!B$2,"")</f>
        <v/>
      </c>
      <c r="M104" s="15" t="str">
        <f>IF($G104&gt;0,PORCENTAJES!C$2,"")</f>
        <v/>
      </c>
      <c r="N104" s="15" t="str">
        <f>IF($G104&gt;0,PORCENTAJES!D$2,"")</f>
        <v/>
      </c>
      <c r="O104" s="15" t="str">
        <f>IF($G104&gt;0,PORCENTAJES!E$2,"")</f>
        <v/>
      </c>
    </row>
    <row r="105" ht="15.75" customHeight="1">
      <c r="L105" s="15" t="str">
        <f>IF($G105&gt;0,PORCENTAJES!B$2,"")</f>
        <v/>
      </c>
      <c r="M105" s="15" t="str">
        <f>IF($G105&gt;0,PORCENTAJES!C$2,"")</f>
        <v/>
      </c>
      <c r="N105" s="15" t="str">
        <f>IF($G105&gt;0,PORCENTAJES!D$2,"")</f>
        <v/>
      </c>
      <c r="O105" s="15" t="str">
        <f>IF($G105&gt;0,PORCENTAJES!E$2,"")</f>
        <v/>
      </c>
    </row>
    <row r="106" ht="15.75" customHeight="1">
      <c r="L106" s="15" t="str">
        <f>IF($G106&gt;0,PORCENTAJES!B$2,"")</f>
        <v/>
      </c>
      <c r="M106" s="15" t="str">
        <f>IF($G106&gt;0,PORCENTAJES!C$2,"")</f>
        <v/>
      </c>
      <c r="N106" s="15" t="str">
        <f>IF($G106&gt;0,PORCENTAJES!D$2,"")</f>
        <v/>
      </c>
      <c r="O106" s="15" t="str">
        <f>IF($G106&gt;0,PORCENTAJES!E$2,"")</f>
        <v/>
      </c>
    </row>
    <row r="107" ht="15.75" customHeight="1">
      <c r="L107" s="15" t="str">
        <f>IF($G107&gt;0,PORCENTAJES!B$2,"")</f>
        <v/>
      </c>
      <c r="M107" s="15" t="str">
        <f>IF($G107&gt;0,PORCENTAJES!C$2,"")</f>
        <v/>
      </c>
      <c r="N107" s="15" t="str">
        <f>IF($G107&gt;0,PORCENTAJES!D$2,"")</f>
        <v/>
      </c>
      <c r="O107" s="15" t="str">
        <f>IF($G107&gt;0,PORCENTAJES!E$2,"")</f>
        <v/>
      </c>
    </row>
    <row r="108" ht="15.75" customHeight="1">
      <c r="L108" s="15" t="str">
        <f>IF($G108&gt;0,PORCENTAJES!B$2,"")</f>
        <v/>
      </c>
      <c r="M108" s="15" t="str">
        <f>IF($G108&gt;0,PORCENTAJES!C$2,"")</f>
        <v/>
      </c>
      <c r="N108" s="15" t="str">
        <f>IF($G108&gt;0,PORCENTAJES!D$2,"")</f>
        <v/>
      </c>
      <c r="O108" s="15" t="str">
        <f>IF($G108&gt;0,PORCENTAJES!E$2,"")</f>
        <v/>
      </c>
    </row>
    <row r="109" ht="15.75" customHeight="1">
      <c r="L109" s="15" t="str">
        <f>IF($G109&gt;0,PORCENTAJES!B$2,"")</f>
        <v/>
      </c>
      <c r="M109" s="15" t="str">
        <f>IF($G109&gt;0,PORCENTAJES!C$2,"")</f>
        <v/>
      </c>
      <c r="N109" s="15" t="str">
        <f>IF($G109&gt;0,PORCENTAJES!D$2,"")</f>
        <v/>
      </c>
      <c r="O109" s="15" t="str">
        <f>IF($G109&gt;0,PORCENTAJES!E$2,"")</f>
        <v/>
      </c>
    </row>
    <row r="110" ht="15.75" customHeight="1">
      <c r="L110" s="15" t="str">
        <f>IF($G110&gt;0,PORCENTAJES!B$2,"")</f>
        <v/>
      </c>
      <c r="M110" s="15" t="str">
        <f>IF($G110&gt;0,PORCENTAJES!C$2,"")</f>
        <v/>
      </c>
      <c r="N110" s="15" t="str">
        <f>IF($G110&gt;0,PORCENTAJES!D$2,"")</f>
        <v/>
      </c>
      <c r="O110" s="15" t="str">
        <f>IF($G110&gt;0,PORCENTAJES!E$2,"")</f>
        <v/>
      </c>
    </row>
    <row r="111" ht="15.75" customHeight="1">
      <c r="L111" s="15" t="str">
        <f>IF($G111&gt;0,PORCENTAJES!B$2,"")</f>
        <v/>
      </c>
      <c r="M111" s="15" t="str">
        <f>IF($G111&gt;0,PORCENTAJES!C$2,"")</f>
        <v/>
      </c>
      <c r="N111" s="15" t="str">
        <f>IF($G111&gt;0,PORCENTAJES!D$2,"")</f>
        <v/>
      </c>
      <c r="O111" s="15" t="str">
        <f>IF($G111&gt;0,PORCENTAJES!E$2,"")</f>
        <v/>
      </c>
    </row>
    <row r="112" ht="15.75" customHeight="1">
      <c r="L112" s="15" t="str">
        <f>IF($G112&gt;0,PORCENTAJES!B$2,"")</f>
        <v/>
      </c>
      <c r="M112" s="15" t="str">
        <f>IF($G112&gt;0,PORCENTAJES!C$2,"")</f>
        <v/>
      </c>
      <c r="N112" s="15" t="str">
        <f>IF($G112&gt;0,PORCENTAJES!D$2,"")</f>
        <v/>
      </c>
      <c r="O112" s="15" t="str">
        <f>IF($G112&gt;0,PORCENTAJES!E$2,"")</f>
        <v/>
      </c>
    </row>
    <row r="113" ht="15.75" customHeight="1">
      <c r="L113" s="15" t="str">
        <f>IF($G113&gt;0,PORCENTAJES!B$2,"")</f>
        <v/>
      </c>
      <c r="M113" s="15" t="str">
        <f>IF($G113&gt;0,PORCENTAJES!C$2,"")</f>
        <v/>
      </c>
      <c r="N113" s="15" t="str">
        <f>IF($G113&gt;0,PORCENTAJES!D$2,"")</f>
        <v/>
      </c>
      <c r="O113" s="15" t="str">
        <f>IF($G113&gt;0,PORCENTAJES!E$2,"")</f>
        <v/>
      </c>
    </row>
    <row r="114" ht="15.75" customHeight="1">
      <c r="L114" s="15" t="str">
        <f>IF($G114&gt;0,PORCENTAJES!B$2,"")</f>
        <v/>
      </c>
      <c r="M114" s="15" t="str">
        <f>IF($G114&gt;0,PORCENTAJES!C$2,"")</f>
        <v/>
      </c>
      <c r="N114" s="15" t="str">
        <f>IF($G114&gt;0,PORCENTAJES!D$2,"")</f>
        <v/>
      </c>
      <c r="O114" s="15" t="str">
        <f>IF($G114&gt;0,PORCENTAJES!E$2,"")</f>
        <v/>
      </c>
    </row>
    <row r="115" ht="15.75" customHeight="1">
      <c r="L115" s="15" t="str">
        <f>IF($G115&gt;0,PORCENTAJES!B$2,"")</f>
        <v/>
      </c>
      <c r="M115" s="15" t="str">
        <f>IF($G115&gt;0,PORCENTAJES!C$2,"")</f>
        <v/>
      </c>
      <c r="N115" s="15" t="str">
        <f>IF($G115&gt;0,PORCENTAJES!D$2,"")</f>
        <v/>
      </c>
      <c r="O115" s="15" t="str">
        <f>IF($G115&gt;0,PORCENTAJES!E$2,"")</f>
        <v/>
      </c>
    </row>
    <row r="116" ht="15.75" customHeight="1">
      <c r="L116" s="15" t="str">
        <f>IF($G116&gt;0,PORCENTAJES!B$2,"")</f>
        <v/>
      </c>
      <c r="M116" s="15" t="str">
        <f>IF($G116&gt;0,PORCENTAJES!C$2,"")</f>
        <v/>
      </c>
      <c r="N116" s="15" t="str">
        <f>IF($G116&gt;0,PORCENTAJES!D$2,"")</f>
        <v/>
      </c>
      <c r="O116" s="15" t="str">
        <f>IF($G116&gt;0,PORCENTAJES!E$2,"")</f>
        <v/>
      </c>
    </row>
    <row r="117" ht="15.75" customHeight="1">
      <c r="L117" s="15" t="str">
        <f>IF($G117&gt;0,PORCENTAJES!B$2,"")</f>
        <v/>
      </c>
      <c r="M117" s="15" t="str">
        <f>IF($G117&gt;0,PORCENTAJES!C$2,"")</f>
        <v/>
      </c>
      <c r="N117" s="15" t="str">
        <f>IF($G117&gt;0,PORCENTAJES!D$2,"")</f>
        <v/>
      </c>
      <c r="O117" s="15" t="str">
        <f>IF($G117&gt;0,PORCENTAJES!E$2,"")</f>
        <v/>
      </c>
    </row>
    <row r="118" ht="15.75" customHeight="1">
      <c r="L118" s="15" t="str">
        <f>IF($G118&gt;0,PORCENTAJES!B$2,"")</f>
        <v/>
      </c>
      <c r="M118" s="15" t="str">
        <f>IF($G118&gt;0,PORCENTAJES!C$2,"")</f>
        <v/>
      </c>
      <c r="N118" s="15" t="str">
        <f>IF($G118&gt;0,PORCENTAJES!D$2,"")</f>
        <v/>
      </c>
      <c r="O118" s="15" t="str">
        <f>IF($G118&gt;0,PORCENTAJES!E$2,"")</f>
        <v/>
      </c>
    </row>
    <row r="119" ht="15.75" customHeight="1">
      <c r="L119" s="15" t="str">
        <f>IF($G119&gt;0,PORCENTAJES!B$2,"")</f>
        <v/>
      </c>
      <c r="M119" s="15" t="str">
        <f>IF($G119&gt;0,PORCENTAJES!C$2,"")</f>
        <v/>
      </c>
      <c r="N119" s="15" t="str">
        <f>IF($G119&gt;0,PORCENTAJES!D$2,"")</f>
        <v/>
      </c>
      <c r="O119" s="15" t="str">
        <f>IF($G119&gt;0,PORCENTAJES!E$2,"")</f>
        <v/>
      </c>
    </row>
    <row r="120" ht="15.75" customHeight="1">
      <c r="L120" s="15" t="str">
        <f>IF($G120&gt;0,PORCENTAJES!B$2,"")</f>
        <v/>
      </c>
      <c r="M120" s="15" t="str">
        <f>IF($G120&gt;0,PORCENTAJES!C$2,"")</f>
        <v/>
      </c>
      <c r="N120" s="15" t="str">
        <f>IF($G120&gt;0,PORCENTAJES!D$2,"")</f>
        <v/>
      </c>
      <c r="O120" s="15" t="str">
        <f>IF($G120&gt;0,PORCENTAJES!E$2,"")</f>
        <v/>
      </c>
    </row>
    <row r="121" ht="15.75" customHeight="1">
      <c r="L121" s="15" t="str">
        <f>IF($G121&gt;0,PORCENTAJES!B$2,"")</f>
        <v/>
      </c>
      <c r="M121" s="15" t="str">
        <f>IF($G121&gt;0,PORCENTAJES!C$2,"")</f>
        <v/>
      </c>
      <c r="N121" s="15" t="str">
        <f>IF($G121&gt;0,PORCENTAJES!D$2,"")</f>
        <v/>
      </c>
      <c r="O121" s="15" t="str">
        <f>IF($G121&gt;0,PORCENTAJES!E$2,"")</f>
        <v/>
      </c>
    </row>
    <row r="122" ht="15.75" customHeight="1">
      <c r="L122" s="15" t="str">
        <f>IF($G122&gt;0,PORCENTAJES!B$2,"")</f>
        <v/>
      </c>
      <c r="M122" s="15" t="str">
        <f>IF($G122&gt;0,PORCENTAJES!C$2,"")</f>
        <v/>
      </c>
      <c r="N122" s="15" t="str">
        <f>IF($G122&gt;0,PORCENTAJES!D$2,"")</f>
        <v/>
      </c>
      <c r="O122" s="15" t="str">
        <f>IF($G122&gt;0,PORCENTAJES!E$2,"")</f>
        <v/>
      </c>
    </row>
    <row r="123" ht="15.75" customHeight="1">
      <c r="L123" s="15" t="str">
        <f>IF($G123&gt;0,PORCENTAJES!B$2,"")</f>
        <v/>
      </c>
      <c r="M123" s="15" t="str">
        <f>IF($G123&gt;0,PORCENTAJES!C$2,"")</f>
        <v/>
      </c>
      <c r="N123" s="15" t="str">
        <f>IF($G123&gt;0,PORCENTAJES!D$2,"")</f>
        <v/>
      </c>
      <c r="O123" s="15" t="str">
        <f>IF($G123&gt;0,PORCENTAJES!E$2,"")</f>
        <v/>
      </c>
    </row>
    <row r="124" ht="15.75" customHeight="1">
      <c r="L124" s="15" t="str">
        <f>IF($G124&gt;0,PORCENTAJES!B$2,"")</f>
        <v/>
      </c>
      <c r="M124" s="15" t="str">
        <f>IF($G124&gt;0,PORCENTAJES!C$2,"")</f>
        <v/>
      </c>
      <c r="N124" s="15" t="str">
        <f>IF($G124&gt;0,PORCENTAJES!D$2,"")</f>
        <v/>
      </c>
      <c r="O124" s="15" t="str">
        <f>IF($G124&gt;0,PORCENTAJES!E$2,"")</f>
        <v/>
      </c>
    </row>
    <row r="125" ht="15.75" customHeight="1">
      <c r="L125" s="15" t="str">
        <f>IF($G125&gt;0,PORCENTAJES!B$2,"")</f>
        <v/>
      </c>
      <c r="M125" s="15" t="str">
        <f>IF($G125&gt;0,PORCENTAJES!C$2,"")</f>
        <v/>
      </c>
      <c r="N125" s="15" t="str">
        <f>IF($G125&gt;0,PORCENTAJES!D$2,"")</f>
        <v/>
      </c>
      <c r="O125" s="15" t="str">
        <f>IF($G125&gt;0,PORCENTAJES!E$2,"")</f>
        <v/>
      </c>
    </row>
    <row r="126" ht="15.75" customHeight="1">
      <c r="L126" s="15" t="str">
        <f>IF($G126&gt;0,PORCENTAJES!B$2,"")</f>
        <v/>
      </c>
      <c r="M126" s="15" t="str">
        <f>IF($G126&gt;0,PORCENTAJES!C$2,"")</f>
        <v/>
      </c>
      <c r="N126" s="15" t="str">
        <f>IF($G126&gt;0,PORCENTAJES!D$2,"")</f>
        <v/>
      </c>
      <c r="O126" s="15" t="str">
        <f>IF($G126&gt;0,PORCENTAJES!E$2,"")</f>
        <v/>
      </c>
    </row>
    <row r="127" ht="15.75" customHeight="1">
      <c r="L127" s="15" t="str">
        <f>IF($G127&gt;0,PORCENTAJES!B$2,"")</f>
        <v/>
      </c>
      <c r="M127" s="15" t="str">
        <f>IF($G127&gt;0,PORCENTAJES!C$2,"")</f>
        <v/>
      </c>
      <c r="N127" s="15" t="str">
        <f>IF($G127&gt;0,PORCENTAJES!D$2,"")</f>
        <v/>
      </c>
      <c r="O127" s="15" t="str">
        <f>IF($G127&gt;0,PORCENTAJES!E$2,"")</f>
        <v/>
      </c>
    </row>
    <row r="128" ht="15.75" customHeight="1">
      <c r="L128" s="15" t="str">
        <f>IF($G128&gt;0,PORCENTAJES!B$2,"")</f>
        <v/>
      </c>
      <c r="M128" s="15" t="str">
        <f>IF($G128&gt;0,PORCENTAJES!C$2,"")</f>
        <v/>
      </c>
      <c r="N128" s="15" t="str">
        <f>IF($G128&gt;0,PORCENTAJES!D$2,"")</f>
        <v/>
      </c>
      <c r="O128" s="15" t="str">
        <f>IF($G128&gt;0,PORCENTAJES!E$2,"")</f>
        <v/>
      </c>
    </row>
    <row r="129" ht="15.75" customHeight="1">
      <c r="L129" s="15" t="str">
        <f>IF($G129&gt;0,PORCENTAJES!B$2,"")</f>
        <v/>
      </c>
      <c r="M129" s="15" t="str">
        <f>IF($G129&gt;0,PORCENTAJES!C$2,"")</f>
        <v/>
      </c>
      <c r="N129" s="15" t="str">
        <f>IF($G129&gt;0,PORCENTAJES!D$2,"")</f>
        <v/>
      </c>
      <c r="O129" s="15" t="str">
        <f>IF($G129&gt;0,PORCENTAJES!E$2,"")</f>
        <v/>
      </c>
    </row>
    <row r="130" ht="15.75" customHeight="1">
      <c r="L130" s="15" t="str">
        <f>IF($G130&gt;0,PORCENTAJES!B$2,"")</f>
        <v/>
      </c>
      <c r="M130" s="15" t="str">
        <f>IF($G130&gt;0,PORCENTAJES!C$2,"")</f>
        <v/>
      </c>
      <c r="N130" s="15" t="str">
        <f>IF($G130&gt;0,PORCENTAJES!D$2,"")</f>
        <v/>
      </c>
      <c r="O130" s="15" t="str">
        <f>IF($G130&gt;0,PORCENTAJES!E$2,"")</f>
        <v/>
      </c>
    </row>
    <row r="131" ht="15.75" customHeight="1">
      <c r="L131" s="15" t="str">
        <f>IF($G131&gt;0,PORCENTAJES!B$2,"")</f>
        <v/>
      </c>
      <c r="M131" s="15" t="str">
        <f>IF($G131&gt;0,PORCENTAJES!C$2,"")</f>
        <v/>
      </c>
      <c r="N131" s="15" t="str">
        <f>IF($G131&gt;0,PORCENTAJES!D$2,"")</f>
        <v/>
      </c>
      <c r="O131" s="15" t="str">
        <f>IF($G131&gt;0,PORCENTAJES!E$2,"")</f>
        <v/>
      </c>
    </row>
    <row r="132" ht="15.75" customHeight="1">
      <c r="L132" s="15" t="str">
        <f>IF($G132&gt;0,PORCENTAJES!B$2,"")</f>
        <v/>
      </c>
      <c r="M132" s="15" t="str">
        <f>IF($G132&gt;0,PORCENTAJES!C$2,"")</f>
        <v/>
      </c>
      <c r="N132" s="15" t="str">
        <f>IF($G132&gt;0,PORCENTAJES!D$2,"")</f>
        <v/>
      </c>
      <c r="O132" s="15" t="str">
        <f>IF($G132&gt;0,PORCENTAJES!E$2,"")</f>
        <v/>
      </c>
    </row>
    <row r="133" ht="15.75" customHeight="1">
      <c r="L133" s="15" t="str">
        <f>IF($G133&gt;0,PORCENTAJES!B$2,"")</f>
        <v/>
      </c>
      <c r="M133" s="15" t="str">
        <f>IF($G133&gt;0,PORCENTAJES!C$2,"")</f>
        <v/>
      </c>
      <c r="N133" s="15" t="str">
        <f>IF($G133&gt;0,PORCENTAJES!D$2,"")</f>
        <v/>
      </c>
      <c r="O133" s="15" t="str">
        <f>IF($G133&gt;0,PORCENTAJES!E$2,"")</f>
        <v/>
      </c>
    </row>
    <row r="134" ht="15.75" customHeight="1">
      <c r="L134" s="15" t="str">
        <f>IF($G134&gt;0,PORCENTAJES!B$2,"")</f>
        <v/>
      </c>
      <c r="M134" s="15" t="str">
        <f>IF($G134&gt;0,PORCENTAJES!C$2,"")</f>
        <v/>
      </c>
      <c r="N134" s="15" t="str">
        <f>IF($G134&gt;0,PORCENTAJES!D$2,"")</f>
        <v/>
      </c>
      <c r="O134" s="15" t="str">
        <f>IF($G134&gt;0,PORCENTAJES!E$2,"")</f>
        <v/>
      </c>
    </row>
    <row r="135" ht="15.75" customHeight="1">
      <c r="L135" s="15" t="str">
        <f>IF($G135&gt;0,PORCENTAJES!B$2,"")</f>
        <v/>
      </c>
      <c r="M135" s="15" t="str">
        <f>IF($G135&gt;0,PORCENTAJES!C$2,"")</f>
        <v/>
      </c>
      <c r="N135" s="15" t="str">
        <f>IF($G135&gt;0,PORCENTAJES!D$2,"")</f>
        <v/>
      </c>
      <c r="O135" s="15" t="str">
        <f>IF($G135&gt;0,PORCENTAJES!E$2,"")</f>
        <v/>
      </c>
    </row>
    <row r="136" ht="15.75" customHeight="1">
      <c r="L136" s="15" t="str">
        <f>IF($G136&gt;0,PORCENTAJES!B$2,"")</f>
        <v/>
      </c>
      <c r="M136" s="15" t="str">
        <f>IF($G136&gt;0,PORCENTAJES!C$2,"")</f>
        <v/>
      </c>
      <c r="N136" s="15" t="str">
        <f>IF($G136&gt;0,PORCENTAJES!D$2,"")</f>
        <v/>
      </c>
      <c r="O136" s="15" t="str">
        <f>IF($G136&gt;0,PORCENTAJES!E$2,"")</f>
        <v/>
      </c>
    </row>
    <row r="137" ht="15.75" customHeight="1">
      <c r="L137" s="15" t="str">
        <f>IF($G137&gt;0,PORCENTAJES!B$2,"")</f>
        <v/>
      </c>
      <c r="M137" s="15" t="str">
        <f>IF($G137&gt;0,PORCENTAJES!C$2,"")</f>
        <v/>
      </c>
      <c r="N137" s="15" t="str">
        <f>IF($G137&gt;0,PORCENTAJES!D$2,"")</f>
        <v/>
      </c>
      <c r="O137" s="15" t="str">
        <f>IF($G137&gt;0,PORCENTAJES!E$2,"")</f>
        <v/>
      </c>
    </row>
    <row r="138" ht="15.75" customHeight="1">
      <c r="L138" s="15" t="str">
        <f>IF($G138&gt;0,PORCENTAJES!B$2,"")</f>
        <v/>
      </c>
      <c r="M138" s="15" t="str">
        <f>IF($G138&gt;0,PORCENTAJES!C$2,"")</f>
        <v/>
      </c>
      <c r="N138" s="15" t="str">
        <f>IF($G138&gt;0,PORCENTAJES!D$2,"")</f>
        <v/>
      </c>
      <c r="O138" s="15" t="str">
        <f>IF($G138&gt;0,PORCENTAJES!E$2,"")</f>
        <v/>
      </c>
    </row>
    <row r="139" ht="15.75" customHeight="1">
      <c r="L139" s="15" t="str">
        <f>IF($G139&gt;0,PORCENTAJES!B$2,"")</f>
        <v/>
      </c>
      <c r="M139" s="15" t="str">
        <f>IF($G139&gt;0,PORCENTAJES!C$2,"")</f>
        <v/>
      </c>
      <c r="N139" s="15" t="str">
        <f>IF($G139&gt;0,PORCENTAJES!D$2,"")</f>
        <v/>
      </c>
      <c r="O139" s="15" t="str">
        <f>IF($G139&gt;0,PORCENTAJES!E$2,"")</f>
        <v/>
      </c>
    </row>
    <row r="140" ht="15.75" customHeight="1">
      <c r="L140" s="15" t="str">
        <f>IF($G140&gt;0,PORCENTAJES!B$2,"")</f>
        <v/>
      </c>
      <c r="M140" s="15" t="str">
        <f>IF($G140&gt;0,PORCENTAJES!C$2,"")</f>
        <v/>
      </c>
      <c r="N140" s="15" t="str">
        <f>IF($G140&gt;0,PORCENTAJES!D$2,"")</f>
        <v/>
      </c>
      <c r="O140" s="15" t="str">
        <f>IF($G140&gt;0,PORCENTAJES!E$2,"")</f>
        <v/>
      </c>
    </row>
    <row r="141" ht="15.75" customHeight="1">
      <c r="L141" s="15" t="str">
        <f>IF($G141&gt;0,PORCENTAJES!B$2,"")</f>
        <v/>
      </c>
      <c r="M141" s="15" t="str">
        <f>IF($G141&gt;0,PORCENTAJES!C$2,"")</f>
        <v/>
      </c>
      <c r="N141" s="15" t="str">
        <f>IF($G141&gt;0,PORCENTAJES!D$2,"")</f>
        <v/>
      </c>
      <c r="O141" s="15" t="str">
        <f>IF($G141&gt;0,PORCENTAJES!E$2,"")</f>
        <v/>
      </c>
    </row>
    <row r="142" ht="15.75" customHeight="1">
      <c r="L142" s="15" t="str">
        <f>IF($G142&gt;0,PORCENTAJES!B$2,"")</f>
        <v/>
      </c>
      <c r="M142" s="15" t="str">
        <f>IF($G142&gt;0,PORCENTAJES!C$2,"")</f>
        <v/>
      </c>
      <c r="N142" s="15" t="str">
        <f>IF($G142&gt;0,PORCENTAJES!D$2,"")</f>
        <v/>
      </c>
      <c r="O142" s="15" t="str">
        <f>IF($G142&gt;0,PORCENTAJES!E$2,"")</f>
        <v/>
      </c>
    </row>
    <row r="143" ht="15.75" customHeight="1">
      <c r="L143" s="15" t="str">
        <f>IF($G143&gt;0,PORCENTAJES!B$2,"")</f>
        <v/>
      </c>
      <c r="M143" s="15" t="str">
        <f>IF($G143&gt;0,PORCENTAJES!C$2,"")</f>
        <v/>
      </c>
      <c r="N143" s="15" t="str">
        <f>IF($G143&gt;0,PORCENTAJES!D$2,"")</f>
        <v/>
      </c>
      <c r="O143" s="15" t="str">
        <f>IF($G143&gt;0,PORCENTAJES!E$2,"")</f>
        <v/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71"/>
    <col customWidth="1" min="3" max="3" width="24.29"/>
    <col customWidth="1" min="4" max="4" width="26.0"/>
    <col customWidth="1" min="5" max="5" width="10.29"/>
    <col customWidth="1" min="6" max="6" width="18.14"/>
    <col customWidth="1" min="7" max="7" width="9.57"/>
    <col customWidth="1" min="8" max="8" width="17.57"/>
    <col customWidth="1" min="9" max="9" width="16.0"/>
    <col customWidth="1" min="10" max="11" width="10.71"/>
    <col customWidth="1" min="12" max="12" width="15.14"/>
    <col customWidth="1" min="13" max="13" width="13.57"/>
    <col customWidth="1" min="14" max="15" width="14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ht="15.75" customHeight="1">
      <c r="A2" s="13">
        <v>1405.0</v>
      </c>
      <c r="B2" s="19" t="str">
        <f>IF(NOT($A2=""),VLOOKUP($A2,GENERAL!$A$3:B$216,2,FALSE),"")</f>
        <v>GANI</v>
      </c>
      <c r="C2" s="19" t="str">
        <f>IF(NOT($A2=""),VLOOKUP($A2,GENERAL!$A$3:C$216,3,FALSE),"")</f>
        <v>190x130x20</v>
      </c>
      <c r="D2" s="19" t="str">
        <f>IF(NOT($A2=""),VLOOKUP($A2,GENERAL!$A$3:D$216,4,FALSE),"")</f>
        <v>GRAN SUEÑO FELIZ 2.0</v>
      </c>
      <c r="E2" s="19" t="str">
        <f>IF(NOT($A2=""),VLOOKUP($A2,GENERAL!$A$3:E$216,5,FALSE),"")</f>
        <v>ESPUMA</v>
      </c>
      <c r="F2" s="19" t="str">
        <f>IF(NOT($A2=""),VLOOKUP($A2,GENERAL!$A$3:F$216,6,FALSE),"")</f>
        <v>60 KG</v>
      </c>
      <c r="G2" s="18">
        <f>IF(NOT($A2=""),VLOOKUP($A2,GENERAL!$A$3:G$216,7,FALSE),"")</f>
        <v>128600</v>
      </c>
      <c r="H2" s="18">
        <f t="shared" ref="H2:K2" si="1">IF(NOT($A2=""),CEILING($G2*(1+L2),50),"")</f>
        <v>180050</v>
      </c>
      <c r="I2" s="18">
        <f t="shared" si="1"/>
        <v>203200</v>
      </c>
      <c r="J2" s="18">
        <f t="shared" si="1"/>
        <v>212200</v>
      </c>
      <c r="K2" s="18">
        <f t="shared" si="1"/>
        <v>228950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 ht="15.75" customHeight="1">
      <c r="A3" s="13">
        <v>1406.0</v>
      </c>
      <c r="B3" s="19" t="str">
        <f>IF(NOT($A3=""),VLOOKUP($A3,GENERAL!$A$3:B$216,2,FALSE),"")</f>
        <v>GANI</v>
      </c>
      <c r="C3" s="19" t="str">
        <f>IF(NOT($A3=""),VLOOKUP($A3,GENERAL!$A$3:C$216,3,FALSE),"")</f>
        <v>190x140x20</v>
      </c>
      <c r="D3" s="19" t="str">
        <f>IF(NOT($A3=""),VLOOKUP($A3,GENERAL!$A$3:D$216,4,FALSE),"")</f>
        <v>GRAN SUEÑO FELIZ 2.0</v>
      </c>
      <c r="E3" s="19" t="str">
        <f>IF(NOT($A3=""),VLOOKUP($A3,GENERAL!$A$3:E$216,5,FALSE),"")</f>
        <v>ESPUMA</v>
      </c>
      <c r="F3" s="19" t="str">
        <f>IF(NOT($A3=""),VLOOKUP($A3,GENERAL!$A$3:F$216,6,FALSE),"")</f>
        <v>60 KG</v>
      </c>
      <c r="G3" s="18">
        <f>IF(NOT($A3=""),VLOOKUP($A3,GENERAL!$A$3:G$216,7,FALSE),"")</f>
        <v>137700</v>
      </c>
      <c r="H3" s="18">
        <f t="shared" ref="H3:K3" si="2">IF(NOT($A3=""),CEILING($G3*(1+L3),50),"")</f>
        <v>192800</v>
      </c>
      <c r="I3" s="18">
        <f t="shared" si="2"/>
        <v>217600</v>
      </c>
      <c r="J3" s="18">
        <f t="shared" si="2"/>
        <v>227250</v>
      </c>
      <c r="K3" s="18">
        <f t="shared" si="2"/>
        <v>245150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 ht="15.75" customHeight="1">
      <c r="A4" s="13">
        <v>1407.0</v>
      </c>
      <c r="B4" s="19" t="str">
        <f>IF(NOT($A4=""),VLOOKUP($A4,GENERAL!$A$3:B$216,2,FALSE),"")</f>
        <v>GANI</v>
      </c>
      <c r="C4" s="19" t="str">
        <f>IF(NOT($A4=""),VLOOKUP($A4,GENERAL!$A$3:C$216,3,FALSE),"")</f>
        <v>190x140x24</v>
      </c>
      <c r="D4" s="19" t="str">
        <f>IF(NOT($A4=""),VLOOKUP($A4,GENERAL!$A$3:D$216,4,FALSE),"")</f>
        <v>GRAN SUEÑO FELIZ 2.0</v>
      </c>
      <c r="E4" s="19" t="str">
        <f>IF(NOT($A4=""),VLOOKUP($A4,GENERAL!$A$3:E$216,5,FALSE),"")</f>
        <v>ESPUMA</v>
      </c>
      <c r="F4" s="19" t="str">
        <f>IF(NOT($A4=""),VLOOKUP($A4,GENERAL!$A$3:F$216,6,FALSE),"")</f>
        <v>80-85 KG</v>
      </c>
      <c r="G4" s="18">
        <f>IF(NOT($A4=""),VLOOKUP($A4,GENERAL!$A$3:G$216,7,FALSE),"")</f>
        <v>165100</v>
      </c>
      <c r="H4" s="18">
        <f t="shared" ref="H4:K4" si="3">IF(NOT($A4=""),CEILING($G4*(1+L4),50),"")</f>
        <v>231150</v>
      </c>
      <c r="I4" s="18">
        <f t="shared" si="3"/>
        <v>260900</v>
      </c>
      <c r="J4" s="18">
        <f t="shared" si="3"/>
        <v>272450</v>
      </c>
      <c r="K4" s="18">
        <f t="shared" si="3"/>
        <v>293900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 ht="15.75" customHeight="1">
      <c r="A5" s="13">
        <v>1410.0</v>
      </c>
      <c r="B5" s="19" t="str">
        <f>IF(NOT($A5=""),VLOOKUP($A5,GENERAL!$A$3:B$216,2,FALSE),"")</f>
        <v>GANI</v>
      </c>
      <c r="C5" s="19" t="str">
        <f>IF(NOT($A5=""),VLOOKUP($A5,GENERAL!$A$3:C$216,3,FALSE),"")</f>
        <v>190x140x24</v>
      </c>
      <c r="D5" s="19" t="str">
        <f>IF(NOT($A5=""),VLOOKUP($A5,GENERAL!$A$3:D$216,4,FALSE),"")</f>
        <v>GOLDEN FLEX Sin Pillow</v>
      </c>
      <c r="E5" s="19" t="str">
        <f>IF(NOT($A5=""),VLOOKUP($A5,GENERAL!$A$3:E$216,5,FALSE),"")</f>
        <v>ESPUMA</v>
      </c>
      <c r="F5" s="19" t="str">
        <f>IF(NOT($A5=""),VLOOKUP($A5,GENERAL!$A$3:F$216,6,FALSE),"")</f>
        <v>80-85 KG</v>
      </c>
      <c r="G5" s="18">
        <f>IF(NOT($A5=""),VLOOKUP($A5,GENERAL!$A$3:G$216,7,FALSE),"")</f>
        <v>221700</v>
      </c>
      <c r="H5" s="18">
        <f t="shared" ref="H5:K5" si="4">IF(NOT($A5=""),CEILING($G5*(1+L5),50),"")</f>
        <v>310400</v>
      </c>
      <c r="I5" s="18">
        <f t="shared" si="4"/>
        <v>350300</v>
      </c>
      <c r="J5" s="18">
        <f t="shared" si="4"/>
        <v>365850</v>
      </c>
      <c r="K5" s="18">
        <f t="shared" si="4"/>
        <v>394650</v>
      </c>
      <c r="L5" s="15">
        <f>IF(NOT($A5=""),VLOOKUP($A5,GENERAL!$A$2:O$216,12,FALSE),"")</f>
        <v>0.4</v>
      </c>
      <c r="M5" s="15">
        <f>IF(NOT($A5=""),VLOOKUP($A5,GENERAL!$A$2:P$216,13,FALSE),"")</f>
        <v>0.58</v>
      </c>
      <c r="N5" s="15">
        <f>IF(NOT($A5=""),VLOOKUP($A5,GENERAL!$A$2:Q$216,14,FALSE),"")</f>
        <v>0.65</v>
      </c>
      <c r="O5" s="15">
        <f>IF(NOT($A5=""),VLOOKUP($A5,GENERAL!$A$2:R$216,15,FALSE),"")</f>
        <v>0.78</v>
      </c>
    </row>
    <row r="6" ht="15.75" customHeight="1">
      <c r="A6" s="13">
        <v>1413.0</v>
      </c>
      <c r="B6" s="19" t="str">
        <f>IF(NOT($A6=""),VLOOKUP($A6,GENERAL!$A$3:B$216,2,FALSE),"")</f>
        <v>GANI</v>
      </c>
      <c r="C6" s="19" t="str">
        <f>IF(NOT($A6=""),VLOOKUP($A6,GENERAL!$A$3:C$216,3,FALSE),"")</f>
        <v>190x140x30</v>
      </c>
      <c r="D6" s="19" t="str">
        <f>IF(NOT($A6=""),VLOOKUP($A6,GENERAL!$A$3:D$216,4,FALSE),"")</f>
        <v>GOLDEN FLEX Con Pillow</v>
      </c>
      <c r="E6" s="19" t="str">
        <f>IF(NOT($A6=""),VLOOKUP($A6,GENERAL!$A$3:E$216,5,FALSE),"")</f>
        <v>ESPUMA</v>
      </c>
      <c r="F6" s="19" t="str">
        <f>IF(NOT($A6=""),VLOOKUP($A6,GENERAL!$A$3:F$216,6,FALSE),"")</f>
        <v>100-110 KG</v>
      </c>
      <c r="G6" s="18">
        <f>IF(NOT($A6=""),VLOOKUP($A6,GENERAL!$A$3:G$216,7,FALSE),"")</f>
        <v>296000</v>
      </c>
      <c r="H6" s="18">
        <f t="shared" ref="H6:K6" si="5">IF(NOT($A6=""),CEILING($G6*(1+L6),50),"")</f>
        <v>414400</v>
      </c>
      <c r="I6" s="18">
        <f t="shared" si="5"/>
        <v>467700</v>
      </c>
      <c r="J6" s="18">
        <f t="shared" si="5"/>
        <v>488400</v>
      </c>
      <c r="K6" s="18">
        <f t="shared" si="5"/>
        <v>526900</v>
      </c>
      <c r="L6" s="15">
        <f>IF(NOT($A6=""),VLOOKUP($A6,GENERAL!$A$2:O$216,12,FALSE),"")</f>
        <v>0.4</v>
      </c>
      <c r="M6" s="15">
        <f>IF(NOT($A6=""),VLOOKUP($A6,GENERAL!$A$2:P$216,13,FALSE),"")</f>
        <v>0.58</v>
      </c>
      <c r="N6" s="15">
        <f>IF(NOT($A6=""),VLOOKUP($A6,GENERAL!$A$2:Q$216,14,FALSE),"")</f>
        <v>0.65</v>
      </c>
      <c r="O6" s="15">
        <f>IF(NOT($A6=""),VLOOKUP($A6,GENERAL!$A$2:R$216,15,FALSE),"")</f>
        <v>0.78</v>
      </c>
    </row>
    <row r="7" ht="15.75" customHeight="1">
      <c r="A7" s="13">
        <v>1420.0</v>
      </c>
      <c r="B7" s="19" t="str">
        <f>IF(NOT($A7=""),VLOOKUP($A7,GENERAL!$A$3:B$216,2,FALSE),"")</f>
        <v>GANI</v>
      </c>
      <c r="C7" s="19" t="str">
        <f>IF(NOT($A7=""),VLOOKUP($A7,GENERAL!$A$3:C$216,3,FALSE),"")</f>
        <v>190x130x22</v>
      </c>
      <c r="D7" s="19" t="str">
        <f>IF(NOT($A7=""),VLOOKUP($A7,GENERAL!$A$3:D$216,4,FALSE),"")</f>
        <v>COL AIR FLEX JACK</v>
      </c>
      <c r="E7" s="19" t="str">
        <f>IF(NOT($A7=""),VLOOKUP($A7,GENERAL!$A$3:E$216,5,FALSE),"")</f>
        <v>ESPUMA</v>
      </c>
      <c r="F7" s="19" t="str">
        <f>IF(NOT($A7=""),VLOOKUP($A7,GENERAL!$A$3:F$216,6,FALSE),"")</f>
        <v>70 KG</v>
      </c>
      <c r="G7" s="18">
        <f>IF(NOT($A7=""),VLOOKUP($A7,GENERAL!$A$3:G$216,7,FALSE),"")</f>
        <v>166500</v>
      </c>
      <c r="H7" s="18">
        <f t="shared" ref="H7:K7" si="6">IF(NOT($A7=""),CEILING($G7*(1+L7),50),"")</f>
        <v>233100</v>
      </c>
      <c r="I7" s="18">
        <f t="shared" si="6"/>
        <v>263100</v>
      </c>
      <c r="J7" s="18">
        <f t="shared" si="6"/>
        <v>274750</v>
      </c>
      <c r="K7" s="18">
        <f t="shared" si="6"/>
        <v>296400</v>
      </c>
      <c r="L7" s="15">
        <f>IF(NOT($A7=""),VLOOKUP($A7,GENERAL!$A$2:O$216,12,FALSE),"")</f>
        <v>0.4</v>
      </c>
      <c r="M7" s="15">
        <f>IF(NOT($A7=""),VLOOKUP($A7,GENERAL!$A$2:P$216,13,FALSE),"")</f>
        <v>0.58</v>
      </c>
      <c r="N7" s="15">
        <f>IF(NOT($A7=""),VLOOKUP($A7,GENERAL!$A$2:Q$216,14,FALSE),"")</f>
        <v>0.65</v>
      </c>
      <c r="O7" s="15">
        <f>IF(NOT($A7=""),VLOOKUP($A7,GENERAL!$A$2:R$216,15,FALSE),"")</f>
        <v>0.78</v>
      </c>
    </row>
    <row r="8" ht="15.75" customHeight="1">
      <c r="A8" s="13">
        <v>1421.0</v>
      </c>
      <c r="B8" s="19" t="str">
        <f>IF(NOT($A8=""),VLOOKUP($A8,GENERAL!$A$3:B$216,2,FALSE),"")</f>
        <v>GANI</v>
      </c>
      <c r="C8" s="19" t="str">
        <f>IF(NOT($A8=""),VLOOKUP($A8,GENERAL!$A$3:C$216,3,FALSE),"")</f>
        <v>190x140x22</v>
      </c>
      <c r="D8" s="19" t="str">
        <f>IF(NOT($A8=""),VLOOKUP($A8,GENERAL!$A$3:D$216,4,FALSE),"")</f>
        <v>COL AIR FLEX JACK</v>
      </c>
      <c r="E8" s="19" t="str">
        <f>IF(NOT($A8=""),VLOOKUP($A8,GENERAL!$A$3:E$216,5,FALSE),"")</f>
        <v>ESPUMA</v>
      </c>
      <c r="F8" s="19" t="str">
        <f>IF(NOT($A8=""),VLOOKUP($A8,GENERAL!$A$3:F$216,6,FALSE),"")</f>
        <v>70 KG</v>
      </c>
      <c r="G8" s="18">
        <f>IF(NOT($A8=""),VLOOKUP($A8,GENERAL!$A$3:G$216,7,FALSE),"")</f>
        <v>173400</v>
      </c>
      <c r="H8" s="18">
        <f t="shared" ref="H8:K8" si="7">IF(NOT($A8=""),CEILING($G8*(1+L8),50),"")</f>
        <v>242800</v>
      </c>
      <c r="I8" s="18">
        <f t="shared" si="7"/>
        <v>274000</v>
      </c>
      <c r="J8" s="18">
        <f t="shared" si="7"/>
        <v>286150</v>
      </c>
      <c r="K8" s="18">
        <f t="shared" si="7"/>
        <v>308700</v>
      </c>
      <c r="L8" s="15">
        <f>IF(NOT($A8=""),VLOOKUP($A8,GENERAL!$A$2:O$216,12,FALSE),"")</f>
        <v>0.4</v>
      </c>
      <c r="M8" s="15">
        <f>IF(NOT($A8=""),VLOOKUP($A8,GENERAL!$A$2:P$216,13,FALSE),"")</f>
        <v>0.58</v>
      </c>
      <c r="N8" s="15">
        <f>IF(NOT($A8=""),VLOOKUP($A8,GENERAL!$A$2:Q$216,14,FALSE),"")</f>
        <v>0.65</v>
      </c>
      <c r="O8" s="15">
        <f>IF(NOT($A8=""),VLOOKUP($A8,GENERAL!$A$2:R$216,15,FALSE),"")</f>
        <v>0.78</v>
      </c>
    </row>
    <row r="9" ht="15.75" customHeight="1">
      <c r="A9" s="13">
        <v>1417.0</v>
      </c>
      <c r="B9" s="19" t="str">
        <f>IF(NOT($A9=""),VLOOKUP($A9,GENERAL!$A$3:B$216,2,FALSE),"")</f>
        <v>GANI</v>
      </c>
      <c r="C9" s="19" t="str">
        <f>IF(NOT($A9=""),VLOOKUP($A9,GENERAL!$A$3:C$216,3,FALSE),"")</f>
        <v>190x140x25</v>
      </c>
      <c r="D9" s="19" t="str">
        <f>IF(NOT($A9=""),VLOOKUP($A9,GENERAL!$A$3:D$216,4,FALSE),"")</f>
        <v>COLCHON SILVER FLEX FIRME</v>
      </c>
      <c r="E9" s="19" t="str">
        <f>IF(NOT($A9=""),VLOOKUP($A9,GENERAL!$A$3:E$216,5,FALSE),"")</f>
        <v>ESPUMA</v>
      </c>
      <c r="F9" s="19" t="str">
        <f>IF(NOT($A9=""),VLOOKUP($A9,GENERAL!$A$3:F$216,6,FALSE),"")</f>
        <v>80-85 KG</v>
      </c>
      <c r="G9" s="18">
        <f>IF(NOT($A9=""),VLOOKUP($A9,GENERAL!$A$3:G$216,7,FALSE),"")</f>
        <v>204700</v>
      </c>
      <c r="H9" s="18">
        <f t="shared" ref="H9:K9" si="8">IF(NOT($A9=""),CEILING($G9*(1+L9),50),"")</f>
        <v>286600</v>
      </c>
      <c r="I9" s="18">
        <f t="shared" si="8"/>
        <v>323450</v>
      </c>
      <c r="J9" s="18">
        <f t="shared" si="8"/>
        <v>337800</v>
      </c>
      <c r="K9" s="18">
        <f t="shared" si="8"/>
        <v>364400</v>
      </c>
      <c r="L9" s="15">
        <f>IF(NOT($A9=""),VLOOKUP($A9,GENERAL!$A$2:O$216,12,FALSE),"")</f>
        <v>0.4</v>
      </c>
      <c r="M9" s="15">
        <f>IF(NOT($A9=""),VLOOKUP($A9,GENERAL!$A$2:P$216,13,FALSE),"")</f>
        <v>0.58</v>
      </c>
      <c r="N9" s="15">
        <f>IF(NOT($A9=""),VLOOKUP($A9,GENERAL!$A$2:Q$216,14,FALSE),"")</f>
        <v>0.65</v>
      </c>
      <c r="O9" s="15">
        <f>IF(NOT($A9=""),VLOOKUP($A9,GENERAL!$A$2:R$216,15,FALSE),"")</f>
        <v>0.78</v>
      </c>
    </row>
    <row r="10" ht="15.75" customHeight="1">
      <c r="A10" s="13">
        <v>1422.0</v>
      </c>
      <c r="B10" s="19" t="str">
        <f>IF(NOT($A10=""),VLOOKUP($A10,GENERAL!$A$3:B$216,2,FALSE),"")</f>
        <v>GANI</v>
      </c>
      <c r="C10" s="19" t="str">
        <f>IF(NOT($A10=""),VLOOKUP($A10,GENERAL!$A$3:C$216,3,FALSE),"")</f>
        <v>190x140x33</v>
      </c>
      <c r="D10" s="19" t="str">
        <f>IF(NOT($A10=""),VLOOKUP($A10,GENERAL!$A$3:D$216,4,FALSE),"")</f>
        <v>COLCHON EMPATHY</v>
      </c>
      <c r="E10" s="19" t="str">
        <f>IF(NOT($A10=""),VLOOKUP($A10,GENERAL!$A$3:E$216,5,FALSE),"")</f>
        <v>ESPUMA</v>
      </c>
      <c r="F10" s="19" t="str">
        <f>IF(NOT($A10=""),VLOOKUP($A10,GENERAL!$A$3:F$216,6,FALSE),"")</f>
        <v>110-120 KG</v>
      </c>
      <c r="G10" s="18">
        <f>IF(NOT($A10=""),VLOOKUP($A10,GENERAL!$A$3:G$216,7,FALSE),"")</f>
        <v>509100</v>
      </c>
      <c r="H10" s="18">
        <f t="shared" ref="H10:K10" si="9">IF(NOT($A10=""),CEILING($G10*(1+L10),50),"")</f>
        <v>712750</v>
      </c>
      <c r="I10" s="18">
        <f t="shared" si="9"/>
        <v>804400</v>
      </c>
      <c r="J10" s="18">
        <f t="shared" si="9"/>
        <v>840050</v>
      </c>
      <c r="K10" s="18">
        <f t="shared" si="9"/>
        <v>906200</v>
      </c>
      <c r="L10" s="15">
        <f>IF(NOT($A10=""),VLOOKUP($A10,GENERAL!$A$2:O$216,12,FALSE),"")</f>
        <v>0.4</v>
      </c>
      <c r="M10" s="15">
        <f>IF(NOT($A10=""),VLOOKUP($A10,GENERAL!$A$2:P$216,13,FALSE),"")</f>
        <v>0.58</v>
      </c>
      <c r="N10" s="15">
        <f>IF(NOT($A10=""),VLOOKUP($A10,GENERAL!$A$2:Q$216,14,FALSE),"")</f>
        <v>0.65</v>
      </c>
      <c r="O10" s="15">
        <f>IF(NOT($A10=""),VLOOKUP($A10,GENERAL!$A$2:R$216,15,FALSE),"")</f>
        <v>0.78</v>
      </c>
    </row>
    <row r="11" ht="15.75" customHeight="1">
      <c r="A11" s="13">
        <v>1426.0</v>
      </c>
      <c r="B11" s="19" t="str">
        <f>IF(NOT($A11=""),VLOOKUP($A11,GENERAL!$A$3:B$216,2,FALSE),"")</f>
        <v>GANI</v>
      </c>
      <c r="C11" s="19" t="str">
        <f>IF(NOT($A11=""),VLOOKUP($A11,GENERAL!$A$3:C$216,3,FALSE),"")</f>
        <v>190x140x28</v>
      </c>
      <c r="D11" s="19" t="str">
        <f>IF(NOT($A11=""),VLOOKUP($A11,GENERAL!$A$3:D$216,4,FALSE),"")</f>
        <v>COLCHON GOLD SPRING </v>
      </c>
      <c r="E11" s="19" t="str">
        <f>IF(NOT($A11=""),VLOOKUP($A11,GENERAL!$A$3:E$216,5,FALSE),"")</f>
        <v>RESORTE</v>
      </c>
      <c r="F11" s="19" t="str">
        <f>IF(NOT($A11=""),VLOOKUP($A11,GENERAL!$A$3:F$216,6,FALSE),"")</f>
        <v>100 KG</v>
      </c>
      <c r="G11" s="18">
        <f>IF(NOT($A11=""),VLOOKUP($A11,GENERAL!$A$3:G$216,7,FALSE),"")</f>
        <v>289500</v>
      </c>
      <c r="H11" s="18">
        <f t="shared" ref="H11:K11" si="10">IF(NOT($A11=""),CEILING($G11*(1+L11),50),"")</f>
        <v>405300</v>
      </c>
      <c r="I11" s="18">
        <f t="shared" si="10"/>
        <v>457450</v>
      </c>
      <c r="J11" s="18">
        <f t="shared" si="10"/>
        <v>477700</v>
      </c>
      <c r="K11" s="18">
        <f t="shared" si="10"/>
        <v>515350</v>
      </c>
      <c r="L11" s="15">
        <f>IF(NOT($A11=""),VLOOKUP($A11,GENERAL!$A$2:O$216,12,FALSE),"")</f>
        <v>0.4</v>
      </c>
      <c r="M11" s="15">
        <f>IF(NOT($A11=""),VLOOKUP($A11,GENERAL!$A$2:P$216,13,FALSE),"")</f>
        <v>0.58</v>
      </c>
      <c r="N11" s="15">
        <f>IF(NOT($A11=""),VLOOKUP($A11,GENERAL!$A$2:Q$216,14,FALSE),"")</f>
        <v>0.65</v>
      </c>
      <c r="O11" s="15">
        <f>IF(NOT($A11=""),VLOOKUP($A11,GENERAL!$A$2:R$216,15,FALSE),"")</f>
        <v>0.78</v>
      </c>
    </row>
    <row r="12" ht="15.75" customHeight="1">
      <c r="A12" s="13">
        <v>1427.0</v>
      </c>
      <c r="B12" s="19" t="str">
        <f>IF(NOT($A12=""),VLOOKUP($A12,GENERAL!$A$3:B$216,2,FALSE),"")</f>
        <v>GANI</v>
      </c>
      <c r="C12" s="19" t="str">
        <f>IF(NOT($A12=""),VLOOKUP($A12,GENERAL!$A$3:C$216,3,FALSE),"")</f>
        <v>190x140x28</v>
      </c>
      <c r="D12" s="19" t="str">
        <f>IF(NOT($A12=""),VLOOKUP($A12,GENERAL!$A$3:D$216,4,FALSE),"")</f>
        <v>COLCHON REDSPRING </v>
      </c>
      <c r="E12" s="19" t="str">
        <f>IF(NOT($A12=""),VLOOKUP($A12,GENERAL!$A$3:E$216,5,FALSE),"")</f>
        <v>RESORTE</v>
      </c>
      <c r="F12" s="19" t="str">
        <f>IF(NOT($A12=""),VLOOKUP($A12,GENERAL!$A$3:F$216,6,FALSE),"")</f>
        <v>100 KG</v>
      </c>
      <c r="G12" s="18">
        <f>IF(NOT($A12=""),VLOOKUP($A12,GENERAL!$A$3:G$216,7,FALSE),"")</f>
        <v>312200</v>
      </c>
      <c r="H12" s="18">
        <f t="shared" ref="H12:K12" si="11">IF(NOT($A12=""),CEILING($G12*(1+L12),50),"")</f>
        <v>437100</v>
      </c>
      <c r="I12" s="18">
        <f t="shared" si="11"/>
        <v>493300</v>
      </c>
      <c r="J12" s="18">
        <f t="shared" si="11"/>
        <v>515150</v>
      </c>
      <c r="K12" s="18">
        <f t="shared" si="11"/>
        <v>555750</v>
      </c>
      <c r="L12" s="15">
        <f>IF(NOT($A12=""),VLOOKUP($A12,GENERAL!$A$2:O$216,12,FALSE),"")</f>
        <v>0.4</v>
      </c>
      <c r="M12" s="15">
        <f>IF(NOT($A12=""),VLOOKUP($A12,GENERAL!$A$2:P$216,13,FALSE),"")</f>
        <v>0.58</v>
      </c>
      <c r="N12" s="15">
        <f>IF(NOT($A12=""),VLOOKUP($A12,GENERAL!$A$2:Q$216,14,FALSE),"")</f>
        <v>0.65</v>
      </c>
      <c r="O12" s="15">
        <f>IF(NOT($A12=""),VLOOKUP($A12,GENERAL!$A$2:R$216,15,FALSE),"")</f>
        <v>0.78</v>
      </c>
    </row>
    <row r="13" ht="15.75" customHeight="1">
      <c r="A13" s="13">
        <v>1516.0</v>
      </c>
      <c r="B13" s="19" t="str">
        <f>IF(NOT($A13=""),VLOOKUP($A13,GENERAL!$A$3:B$216,2,FALSE),"")</f>
        <v>ELEGANTE</v>
      </c>
      <c r="C13" s="19" t="str">
        <f>IF(NOT($A13=""),VLOOKUP($A13,GENERAL!$A$3:C$216,3,FALSE),"")</f>
        <v>190x140x28</v>
      </c>
      <c r="D13" s="19" t="str">
        <f>IF(NOT($A13=""),VLOOKUP($A13,GENERAL!$A$3:D$216,4,FALSE),"")</f>
        <v>COLCHON PRINCE</v>
      </c>
      <c r="E13" s="19" t="str">
        <f>IF(NOT($A13=""),VLOOKUP($A13,GENERAL!$A$3:E$216,5,FALSE),"")</f>
        <v>RESORTE</v>
      </c>
      <c r="F13" s="19" t="str">
        <f>IF(NOT($A13=""),VLOOKUP($A13,GENERAL!$A$3:F$216,6,FALSE),"")</f>
        <v>100 KG</v>
      </c>
      <c r="G13" s="18">
        <f>IF(NOT($A13=""),VLOOKUP($A13,GENERAL!$A$3:G$216,7,FALSE),"")</f>
        <v>302000</v>
      </c>
      <c r="H13" s="18">
        <f t="shared" ref="H13:K13" si="12">IF(NOT($A13=""),CEILING($G13*(1+L13),50),"")</f>
        <v>422800</v>
      </c>
      <c r="I13" s="18">
        <f t="shared" si="12"/>
        <v>477200</v>
      </c>
      <c r="J13" s="18">
        <f t="shared" si="12"/>
        <v>498300</v>
      </c>
      <c r="K13" s="18">
        <f t="shared" si="12"/>
        <v>537600</v>
      </c>
      <c r="L13" s="15">
        <f>IF(NOT($A13=""),VLOOKUP($A13,GENERAL!$A$2:O$216,12,FALSE),"")</f>
        <v>0.4</v>
      </c>
      <c r="M13" s="15">
        <f>IF(NOT($A13=""),VLOOKUP($A13,GENERAL!$A$2:P$216,13,FALSE),"")</f>
        <v>0.58</v>
      </c>
      <c r="N13" s="15">
        <f>IF(NOT($A13=""),VLOOKUP($A13,GENERAL!$A$2:Q$216,14,FALSE),"")</f>
        <v>0.65</v>
      </c>
      <c r="O13" s="15">
        <f>IF(NOT($A13=""),VLOOKUP($A13,GENERAL!$A$2:R$216,15,FALSE),"")</f>
        <v>0.78</v>
      </c>
    </row>
    <row r="14" ht="15.75" customHeight="1">
      <c r="A14" s="13">
        <v>1513.0</v>
      </c>
      <c r="B14" s="19" t="str">
        <f>IF(NOT($A14=""),VLOOKUP($A14,GENERAL!$A$3:B$216,2,FALSE),"")</f>
        <v>ELEGANTE</v>
      </c>
      <c r="C14" s="19" t="str">
        <f>IF(NOT($A14=""),VLOOKUP($A14,GENERAL!$A$3:C$216,3,FALSE),"")</f>
        <v>190x140x26</v>
      </c>
      <c r="D14" s="19" t="str">
        <f>IF(NOT($A14=""),VLOOKUP($A14,GENERAL!$A$3:D$216,4,FALSE),"")</f>
        <v>COL. SEÑORIAL CON PILLOW</v>
      </c>
      <c r="E14" s="19" t="str">
        <f>IF(NOT($A14=""),VLOOKUP($A14,GENERAL!$A$3:E$216,5,FALSE),"")</f>
        <v>ESPUMA</v>
      </c>
      <c r="F14" s="19" t="str">
        <f>IF(NOT($A14=""),VLOOKUP($A14,GENERAL!$A$3:F$216,6,FALSE),"")</f>
        <v>90 KG</v>
      </c>
      <c r="G14" s="18">
        <f>IF(NOT($A14=""),VLOOKUP($A14,GENERAL!$A$3:G$216,7,FALSE),"")</f>
        <v>284800</v>
      </c>
      <c r="H14" s="18">
        <f t="shared" ref="H14:K14" si="13">IF(NOT($A14=""),CEILING($G14*(1+L14),50),"")</f>
        <v>398750</v>
      </c>
      <c r="I14" s="18">
        <f t="shared" si="13"/>
        <v>450000</v>
      </c>
      <c r="J14" s="18">
        <f t="shared" si="13"/>
        <v>469950</v>
      </c>
      <c r="K14" s="18">
        <f t="shared" si="13"/>
        <v>506950</v>
      </c>
      <c r="L14" s="15">
        <f>IF(NOT($A14=""),VLOOKUP($A14,GENERAL!$A$2:O$216,12,FALSE),"")</f>
        <v>0.4</v>
      </c>
      <c r="M14" s="15">
        <f>IF(NOT($A14=""),VLOOKUP($A14,GENERAL!$A$2:P$216,13,FALSE),"")</f>
        <v>0.58</v>
      </c>
      <c r="N14" s="15">
        <f>IF(NOT($A14=""),VLOOKUP($A14,GENERAL!$A$2:Q$216,14,FALSE),"")</f>
        <v>0.65</v>
      </c>
      <c r="O14" s="15">
        <f>IF(NOT($A14=""),VLOOKUP($A14,GENERAL!$A$2:R$216,15,FALSE),"")</f>
        <v>0.78</v>
      </c>
    </row>
    <row r="15" ht="15.75" customHeight="1">
      <c r="A15" s="13">
        <v>1514.0</v>
      </c>
      <c r="B15" s="19" t="str">
        <f>IF(NOT($A15=""),VLOOKUP($A15,GENERAL!$A$3:B$216,2,FALSE),"")</f>
        <v>ELEGANTE</v>
      </c>
      <c r="C15" s="19" t="str">
        <f>IF(NOT($A15=""),VLOOKUP($A15,GENERAL!$A$3:C$216,3,FALSE),"")</f>
        <v>190x140x30</v>
      </c>
      <c r="D15" s="19" t="str">
        <f>IF(NOT($A15=""),VLOOKUP($A15,GENERAL!$A$3:D$216,4,FALSE),"")</f>
        <v>COL. SEÑORIAL EUROPILLOW</v>
      </c>
      <c r="E15" s="19" t="str">
        <f>IF(NOT($A15=""),VLOOKUP($A15,GENERAL!$A$3:E$216,5,FALSE),"")</f>
        <v>ESPUMA</v>
      </c>
      <c r="F15" s="19" t="str">
        <f>IF(NOT($A15=""),VLOOKUP($A15,GENERAL!$A$3:F$216,6,FALSE),"")</f>
        <v>100-110 KG</v>
      </c>
      <c r="G15" s="18">
        <f>IF(NOT($A15=""),VLOOKUP($A15,GENERAL!$A$3:G$216,7,FALSE),"")</f>
        <v>305400</v>
      </c>
      <c r="H15" s="18">
        <f t="shared" ref="H15:K15" si="14">IF(NOT($A15=""),CEILING($G15*(1+L15),50),"")</f>
        <v>427600</v>
      </c>
      <c r="I15" s="18">
        <f t="shared" si="14"/>
        <v>482550</v>
      </c>
      <c r="J15" s="18">
        <f t="shared" si="14"/>
        <v>503950</v>
      </c>
      <c r="K15" s="18">
        <f t="shared" si="14"/>
        <v>543650</v>
      </c>
      <c r="L15" s="15">
        <f>IF(NOT($A15=""),VLOOKUP($A15,GENERAL!$A$2:O$216,12,FALSE),"")</f>
        <v>0.4</v>
      </c>
      <c r="M15" s="15">
        <f>IF(NOT($A15=""),VLOOKUP($A15,GENERAL!$A$2:P$216,13,FALSE),"")</f>
        <v>0.58</v>
      </c>
      <c r="N15" s="15">
        <f>IF(NOT($A15=""),VLOOKUP($A15,GENERAL!$A$2:Q$216,14,FALSE),"")</f>
        <v>0.65</v>
      </c>
      <c r="O15" s="15">
        <f>IF(NOT($A15=""),VLOOKUP($A15,GENERAL!$A$2:R$216,15,FALSE),"")</f>
        <v>0.78</v>
      </c>
    </row>
    <row r="16" ht="15.75" customHeight="1">
      <c r="A16" s="13">
        <v>1517.0</v>
      </c>
      <c r="B16" s="19" t="str">
        <f>IF(NOT($A16=""),VLOOKUP($A16,GENERAL!$A$3:B$216,2,FALSE),"")</f>
        <v>ELEGANTE</v>
      </c>
      <c r="C16" s="19" t="str">
        <f>IF(NOT($A16=""),VLOOKUP($A16,GENERAL!$A$3:C$216,3,FALSE),"")</f>
        <v>190x140x25</v>
      </c>
      <c r="D16" s="19" t="str">
        <f>IF(NOT($A16=""),VLOOKUP($A16,GENERAL!$A$3:D$216,4,FALSE),"")</f>
        <v>COL. SKY SOFT</v>
      </c>
      <c r="E16" s="19" t="str">
        <f>IF(NOT($A16=""),VLOOKUP($A16,GENERAL!$A$3:E$216,5,FALSE),"")</f>
        <v>ESPUMA</v>
      </c>
      <c r="F16" s="19" t="str">
        <f>IF(NOT($A16=""),VLOOKUP($A16,GENERAL!$A$3:F$216,6,FALSE),"")</f>
        <v>80-85 KG</v>
      </c>
      <c r="G16" s="18">
        <f>IF(NOT($A16=""),VLOOKUP($A16,GENERAL!$A$3:G$216,7,FALSE),"")</f>
        <v>319700</v>
      </c>
      <c r="H16" s="18">
        <f t="shared" ref="H16:K16" si="15">IF(NOT($A16=""),CEILING($G16*(1+L16),50),"")</f>
        <v>447600</v>
      </c>
      <c r="I16" s="18">
        <f t="shared" si="15"/>
        <v>505150</v>
      </c>
      <c r="J16" s="18">
        <f t="shared" si="15"/>
        <v>527550</v>
      </c>
      <c r="K16" s="18">
        <f t="shared" si="15"/>
        <v>569100</v>
      </c>
      <c r="L16" s="15">
        <f>IF(NOT($A16=""),VLOOKUP($A16,GENERAL!$A$2:O$216,12,FALSE),"")</f>
        <v>0.4</v>
      </c>
      <c r="M16" s="15">
        <f>IF(NOT($A16=""),VLOOKUP($A16,GENERAL!$A$2:P$216,13,FALSE),"")</f>
        <v>0.58</v>
      </c>
      <c r="N16" s="15">
        <f>IF(NOT($A16=""),VLOOKUP($A16,GENERAL!$A$2:Q$216,14,FALSE),"")</f>
        <v>0.65</v>
      </c>
      <c r="O16" s="15">
        <f>IF(NOT($A16=""),VLOOKUP($A16,GENERAL!$A$2:R$216,15,FALSE),"")</f>
        <v>0.78</v>
      </c>
    </row>
    <row r="17" ht="15.75" customHeight="1">
      <c r="A17" s="13">
        <v>1518.0</v>
      </c>
      <c r="B17" s="19" t="str">
        <f>IF(NOT($A17=""),VLOOKUP($A17,GENERAL!$A$3:B$216,2,FALSE),"")</f>
        <v>ELEGANTE</v>
      </c>
      <c r="C17" s="19" t="str">
        <f>IF(NOT($A17=""),VLOOKUP($A17,GENERAL!$A$3:C$216,3,FALSE),"")</f>
        <v>190x140x26</v>
      </c>
      <c r="D17" s="19" t="str">
        <f>IF(NOT($A17=""),VLOOKUP($A17,GENERAL!$A$3:D$216,4,FALSE),"")</f>
        <v>COLCHON SLEEP</v>
      </c>
      <c r="E17" s="19" t="str">
        <f>IF(NOT($A17=""),VLOOKUP($A17,GENERAL!$A$3:E$216,5,FALSE),"")</f>
        <v>RESORTE</v>
      </c>
      <c r="F17" s="19" t="str">
        <f>IF(NOT($A17=""),VLOOKUP($A17,GENERAL!$A$3:F$216,6,FALSE),"")</f>
        <v>90 KG</v>
      </c>
      <c r="G17" s="18">
        <f>IF(NOT($A17=""),VLOOKUP($A17,GENERAL!$A$3:G$216,7,FALSE),"")</f>
        <v>242300</v>
      </c>
      <c r="H17" s="18">
        <f t="shared" ref="H17:K17" si="16">IF(NOT($A17=""),CEILING($G17*(1+L17),50),"")</f>
        <v>339250</v>
      </c>
      <c r="I17" s="18">
        <f t="shared" si="16"/>
        <v>382850</v>
      </c>
      <c r="J17" s="18">
        <f t="shared" si="16"/>
        <v>399800</v>
      </c>
      <c r="K17" s="18">
        <f t="shared" si="16"/>
        <v>431300</v>
      </c>
      <c r="L17" s="15">
        <f>IF(NOT($A17=""),VLOOKUP($A17,GENERAL!$A$2:O$216,12,FALSE),"")</f>
        <v>0.4</v>
      </c>
      <c r="M17" s="15">
        <f>IF(NOT($A17=""),VLOOKUP($A17,GENERAL!$A$2:P$216,13,FALSE),"")</f>
        <v>0.58</v>
      </c>
      <c r="N17" s="15">
        <f>IF(NOT($A17=""),VLOOKUP($A17,GENERAL!$A$2:Q$216,14,FALSE),"")</f>
        <v>0.65</v>
      </c>
      <c r="O17" s="15">
        <f>IF(NOT($A17=""),VLOOKUP($A17,GENERAL!$A$2:R$216,15,FALSE),"")</f>
        <v>0.78</v>
      </c>
    </row>
    <row r="18" ht="15.75" customHeight="1">
      <c r="A18" s="13">
        <v>1519.0</v>
      </c>
      <c r="B18" s="19" t="str">
        <f>IF(NOT($A18=""),VLOOKUP($A18,GENERAL!$A$3:B$216,2,FALSE),"")</f>
        <v>ELEGANTE</v>
      </c>
      <c r="C18" s="19" t="str">
        <f>IF(NOT($A18=""),VLOOKUP($A18,GENERAL!$A$3:C$216,3,FALSE),"")</f>
        <v>190x140x25</v>
      </c>
      <c r="D18" s="19" t="str">
        <f>IF(NOT($A18=""),VLOOKUP($A18,GENERAL!$A$3:D$216,4,FALSE),"")</f>
        <v>COLCHON SOÑADO</v>
      </c>
      <c r="E18" s="19" t="str">
        <f>IF(NOT($A18=""),VLOOKUP($A18,GENERAL!$A$3:E$216,5,FALSE),"")</f>
        <v>RESORTE</v>
      </c>
      <c r="F18" s="19" t="str">
        <f>IF(NOT($A18=""),VLOOKUP($A18,GENERAL!$A$3:F$216,6,FALSE),"")</f>
        <v>80-85 KG</v>
      </c>
      <c r="G18" s="18">
        <f>IF(NOT($A18=""),VLOOKUP($A18,GENERAL!$A$3:G$216,7,FALSE),"")</f>
        <v>195300</v>
      </c>
      <c r="H18" s="18">
        <f t="shared" ref="H18:K18" si="17">IF(NOT($A18=""),CEILING($G18*(1+L18),50),"")</f>
        <v>273450</v>
      </c>
      <c r="I18" s="18">
        <f t="shared" si="17"/>
        <v>308600</v>
      </c>
      <c r="J18" s="18">
        <f t="shared" si="17"/>
        <v>322250</v>
      </c>
      <c r="K18" s="18">
        <f t="shared" si="17"/>
        <v>347650</v>
      </c>
      <c r="L18" s="15">
        <f>IF(NOT($A18=""),VLOOKUP($A18,GENERAL!$A$2:O$216,12,FALSE),"")</f>
        <v>0.4</v>
      </c>
      <c r="M18" s="15">
        <f>IF(NOT($A18=""),VLOOKUP($A18,GENERAL!$A$2:P$216,13,FALSE),"")</f>
        <v>0.58</v>
      </c>
      <c r="N18" s="15">
        <f>IF(NOT($A18=""),VLOOKUP($A18,GENERAL!$A$2:Q$216,14,FALSE),"")</f>
        <v>0.65</v>
      </c>
      <c r="O18" s="15">
        <f>IF(NOT($A18=""),VLOOKUP($A18,GENERAL!$A$2:R$216,15,FALSE),"")</f>
        <v>0.78</v>
      </c>
    </row>
    <row r="19" ht="15.75" customHeight="1">
      <c r="A19" s="13">
        <v>1500.0</v>
      </c>
      <c r="B19" s="19" t="str">
        <f>IF(NOT($A19=""),VLOOKUP($A19,GENERAL!$A$3:B$216,2,FALSE),"")</f>
        <v>ELEGANTE</v>
      </c>
      <c r="C19" s="19" t="str">
        <f>IF(NOT($A19=""),VLOOKUP($A19,GENERAL!$A$3:C$216,3,FALSE),"")</f>
        <v>190x130x26</v>
      </c>
      <c r="D19" s="19" t="str">
        <f>IF(NOT($A19=""),VLOOKUP($A19,GENERAL!$A$3:D$216,4,FALSE),"")</f>
        <v>COLCHON BALANCE</v>
      </c>
      <c r="E19" s="19" t="str">
        <f>IF(NOT($A19=""),VLOOKUP($A19,GENERAL!$A$3:E$216,5,FALSE),"")</f>
        <v>ESPUMA</v>
      </c>
      <c r="F19" s="19" t="str">
        <f>IF(NOT($A19=""),VLOOKUP($A19,GENERAL!$A$3:F$216,6,FALSE),"")</f>
        <v>90 KG</v>
      </c>
      <c r="G19" s="18">
        <f>IF(NOT($A19=""),VLOOKUP($A19,GENERAL!$A$3:G$216,7,FALSE),"")</f>
        <v>185600</v>
      </c>
      <c r="H19" s="18">
        <f t="shared" ref="H19:K19" si="18">IF(NOT($A19=""),CEILING($G19*(1+L19),50),"")</f>
        <v>259850</v>
      </c>
      <c r="I19" s="18">
        <f t="shared" si="18"/>
        <v>293250</v>
      </c>
      <c r="J19" s="18">
        <f t="shared" si="18"/>
        <v>306250</v>
      </c>
      <c r="K19" s="18">
        <f t="shared" si="18"/>
        <v>330400</v>
      </c>
      <c r="L19" s="15">
        <f>IF(NOT($A19=""),VLOOKUP($A19,GENERAL!$A$2:O$216,12,FALSE),"")</f>
        <v>0.4</v>
      </c>
      <c r="M19" s="15">
        <f>IF(NOT($A19=""),VLOOKUP($A19,GENERAL!$A$2:P$216,13,FALSE),"")</f>
        <v>0.58</v>
      </c>
      <c r="N19" s="15">
        <f>IF(NOT($A19=""),VLOOKUP($A19,GENERAL!$A$2:Q$216,14,FALSE),"")</f>
        <v>0.65</v>
      </c>
      <c r="O19" s="15">
        <f>IF(NOT($A19=""),VLOOKUP($A19,GENERAL!$A$2:R$216,15,FALSE),"")</f>
        <v>0.78</v>
      </c>
    </row>
    <row r="20" ht="15.75" customHeight="1">
      <c r="A20" s="13">
        <v>1501.0</v>
      </c>
      <c r="B20" s="19" t="str">
        <f>IF(NOT($A20=""),VLOOKUP($A20,GENERAL!$A$3:B$216,2,FALSE),"")</f>
        <v>ELEGANTE</v>
      </c>
      <c r="C20" s="19" t="str">
        <f>IF(NOT($A20=""),VLOOKUP($A20,GENERAL!$A$3:C$216,3,FALSE),"")</f>
        <v>190x140x26</v>
      </c>
      <c r="D20" s="19" t="str">
        <f>IF(NOT($A20=""),VLOOKUP($A20,GENERAL!$A$3:D$216,4,FALSE),"")</f>
        <v>COLCHON BALANCE</v>
      </c>
      <c r="E20" s="19" t="str">
        <f>IF(NOT($A20=""),VLOOKUP($A20,GENERAL!$A$3:E$216,5,FALSE),"")</f>
        <v>ESPUMA</v>
      </c>
      <c r="F20" s="19" t="str">
        <f>IF(NOT($A20=""),VLOOKUP($A20,GENERAL!$A$3:F$216,6,FALSE),"")</f>
        <v>90 KG</v>
      </c>
      <c r="G20" s="18">
        <f>IF(NOT($A20=""),VLOOKUP($A20,GENERAL!$A$3:G$216,7,FALSE),"")</f>
        <v>198900</v>
      </c>
      <c r="H20" s="18">
        <f t="shared" ref="H20:K20" si="19">IF(NOT($A20=""),CEILING($G20*(1+L20),50),"")</f>
        <v>278500</v>
      </c>
      <c r="I20" s="18">
        <f t="shared" si="19"/>
        <v>314300</v>
      </c>
      <c r="J20" s="18">
        <f t="shared" si="19"/>
        <v>328200</v>
      </c>
      <c r="K20" s="18">
        <f t="shared" si="19"/>
        <v>354050</v>
      </c>
      <c r="L20" s="15">
        <f>IF(NOT($A20=""),VLOOKUP($A20,GENERAL!$A$2:O$216,12,FALSE),"")</f>
        <v>0.4</v>
      </c>
      <c r="M20" s="15">
        <f>IF(NOT($A20=""),VLOOKUP($A20,GENERAL!$A$2:P$216,13,FALSE),"")</f>
        <v>0.58</v>
      </c>
      <c r="N20" s="15">
        <f>IF(NOT($A20=""),VLOOKUP($A20,GENERAL!$A$2:Q$216,14,FALSE),"")</f>
        <v>0.65</v>
      </c>
      <c r="O20" s="15">
        <f>IF(NOT($A20=""),VLOOKUP($A20,GENERAL!$A$2:R$216,15,FALSE),"")</f>
        <v>0.78</v>
      </c>
    </row>
    <row r="21" ht="15.75" customHeight="1">
      <c r="A21" s="13">
        <v>1504.0</v>
      </c>
      <c r="B21" s="19" t="str">
        <f>IF(NOT($A21=""),VLOOKUP($A21,GENERAL!$A$3:B$216,2,FALSE),"")</f>
        <v>ELEGANTE</v>
      </c>
      <c r="C21" s="19" t="str">
        <f>IF(NOT($A21=""),VLOOKUP($A21,GENERAL!$A$3:C$216,3,FALSE),"")</f>
        <v>190x130x20</v>
      </c>
      <c r="D21" s="19" t="str">
        <f>IF(NOT($A21=""),VLOOKUP($A21,GENERAL!$A$3:D$216,4,FALSE),"")</f>
        <v>COL. COMFY DESPERTAR</v>
      </c>
      <c r="E21" s="19" t="str">
        <f>IF(NOT($A21=""),VLOOKUP($A21,GENERAL!$A$3:E$216,5,FALSE),"")</f>
        <v>ESPUMA</v>
      </c>
      <c r="F21" s="19" t="str">
        <f>IF(NOT($A21=""),VLOOKUP($A21,GENERAL!$A$3:F$216,6,FALSE),"")</f>
        <v>60 KG</v>
      </c>
      <c r="G21" s="18">
        <f>IF(NOT($A21=""),VLOOKUP($A21,GENERAL!$A$3:G$216,7,FALSE),"")</f>
        <v>120400</v>
      </c>
      <c r="H21" s="18">
        <f t="shared" ref="H21:K21" si="20">IF(NOT($A21=""),CEILING($G21*(1+L21),50),"")</f>
        <v>168600</v>
      </c>
      <c r="I21" s="18">
        <f t="shared" si="20"/>
        <v>190250</v>
      </c>
      <c r="J21" s="18">
        <f t="shared" si="20"/>
        <v>198700</v>
      </c>
      <c r="K21" s="18">
        <f t="shared" si="20"/>
        <v>214350</v>
      </c>
      <c r="L21" s="15">
        <f>IF(NOT($A21=""),VLOOKUP($A21,GENERAL!$A$2:O$216,12,FALSE),"")</f>
        <v>0.4</v>
      </c>
      <c r="M21" s="15">
        <f>IF(NOT($A21=""),VLOOKUP($A21,GENERAL!$A$2:P$216,13,FALSE),"")</f>
        <v>0.58</v>
      </c>
      <c r="N21" s="15">
        <f>IF(NOT($A21=""),VLOOKUP($A21,GENERAL!$A$2:Q$216,14,FALSE),"")</f>
        <v>0.65</v>
      </c>
      <c r="O21" s="15">
        <f>IF(NOT($A21=""),VLOOKUP($A21,GENERAL!$A$2:R$216,15,FALSE),"")</f>
        <v>0.78</v>
      </c>
    </row>
    <row r="22" ht="15.75" customHeight="1">
      <c r="A22" s="13">
        <v>1505.0</v>
      </c>
      <c r="B22" s="19" t="str">
        <f>IF(NOT($A22=""),VLOOKUP($A22,GENERAL!$A$3:B$216,2,FALSE),"")</f>
        <v>ELEGANTE</v>
      </c>
      <c r="C22" s="19" t="str">
        <f>IF(NOT($A22=""),VLOOKUP($A22,GENERAL!$A$3:C$216,3,FALSE),"")</f>
        <v>190x140x20</v>
      </c>
      <c r="D22" s="19" t="str">
        <f>IF(NOT($A22=""),VLOOKUP($A22,GENERAL!$A$3:D$216,4,FALSE),"")</f>
        <v>COL. COMFY DESPERTAR</v>
      </c>
      <c r="E22" s="19" t="str">
        <f>IF(NOT($A22=""),VLOOKUP($A22,GENERAL!$A$3:E$216,5,FALSE),"")</f>
        <v>ESPUMA</v>
      </c>
      <c r="F22" s="19" t="str">
        <f>IF(NOT($A22=""),VLOOKUP($A22,GENERAL!$A$3:F$216,6,FALSE),"")</f>
        <v>60 KG</v>
      </c>
      <c r="G22" s="18">
        <f>IF(NOT($A22=""),VLOOKUP($A22,GENERAL!$A$3:G$216,7,FALSE),"")</f>
        <v>128900</v>
      </c>
      <c r="H22" s="18">
        <f t="shared" ref="H22:K22" si="21">IF(NOT($A22=""),CEILING($G22*(1+L22),50),"")</f>
        <v>180500</v>
      </c>
      <c r="I22" s="18">
        <f t="shared" si="21"/>
        <v>203700</v>
      </c>
      <c r="J22" s="18">
        <f t="shared" si="21"/>
        <v>212700</v>
      </c>
      <c r="K22" s="18">
        <f t="shared" si="21"/>
        <v>229450</v>
      </c>
      <c r="L22" s="15">
        <f>IF(NOT($A22=""),VLOOKUP($A22,GENERAL!$A$2:O$216,12,FALSE),"")</f>
        <v>0.4</v>
      </c>
      <c r="M22" s="15">
        <f>IF(NOT($A22=""),VLOOKUP($A22,GENERAL!$A$2:P$216,13,FALSE),"")</f>
        <v>0.58</v>
      </c>
      <c r="N22" s="15">
        <f>IF(NOT($A22=""),VLOOKUP($A22,GENERAL!$A$2:Q$216,14,FALSE),"")</f>
        <v>0.65</v>
      </c>
      <c r="O22" s="15">
        <f>IF(NOT($A22=""),VLOOKUP($A22,GENERAL!$A$2:R$216,15,FALSE),"")</f>
        <v>0.78</v>
      </c>
    </row>
    <row r="23" ht="15.75" customHeight="1">
      <c r="A23" s="13">
        <v>1511.0</v>
      </c>
      <c r="B23" s="19" t="str">
        <f>IF(NOT($A23=""),VLOOKUP($A23,GENERAL!$A$3:B$216,2,FALSE),"")</f>
        <v>ELEGANTE</v>
      </c>
      <c r="C23" s="19" t="str">
        <f>IF(NOT($A23=""),VLOOKUP($A23,GENERAL!$A$3:C$216,3,FALSE),"")</f>
        <v>190x130x26</v>
      </c>
      <c r="D23" s="19" t="str">
        <f>IF(NOT($A23=""),VLOOKUP($A23,GENERAL!$A$3:D$216,4,FALSE),"")</f>
        <v>COL. ELEGANTE IMPERIAL</v>
      </c>
      <c r="E23" s="19" t="str">
        <f>IF(NOT($A23=""),VLOOKUP($A23,GENERAL!$A$3:E$216,5,FALSE),"")</f>
        <v>ESPUMA</v>
      </c>
      <c r="F23" s="19" t="str">
        <f>IF(NOT($A23=""),VLOOKUP($A23,GENERAL!$A$3:F$216,6,FALSE),"")</f>
        <v>90 KG</v>
      </c>
      <c r="G23" s="18">
        <f>IF(NOT($A23=""),VLOOKUP($A23,GENERAL!$A$3:G$216,7,FALSE),"")</f>
        <v>219800</v>
      </c>
      <c r="H23" s="18">
        <f t="shared" ref="H23:K23" si="22">IF(NOT($A23=""),CEILING($G23*(1+L23),50),"")</f>
        <v>307750</v>
      </c>
      <c r="I23" s="18">
        <f t="shared" si="22"/>
        <v>347300</v>
      </c>
      <c r="J23" s="18">
        <f t="shared" si="22"/>
        <v>362700</v>
      </c>
      <c r="K23" s="18">
        <f t="shared" si="22"/>
        <v>391250</v>
      </c>
      <c r="L23" s="15">
        <f>IF(NOT($A23=""),VLOOKUP($A23,GENERAL!$A$2:O$216,12,FALSE),"")</f>
        <v>0.4</v>
      </c>
      <c r="M23" s="15">
        <f>IF(NOT($A23=""),VLOOKUP($A23,GENERAL!$A$2:P$216,13,FALSE),"")</f>
        <v>0.58</v>
      </c>
      <c r="N23" s="15">
        <f>IF(NOT($A23=""),VLOOKUP($A23,GENERAL!$A$2:Q$216,14,FALSE),"")</f>
        <v>0.65</v>
      </c>
      <c r="O23" s="15">
        <f>IF(NOT($A23=""),VLOOKUP($A23,GENERAL!$A$2:R$216,15,FALSE),"")</f>
        <v>0.78</v>
      </c>
    </row>
    <row r="24" ht="15.75" customHeight="1">
      <c r="A24" s="13">
        <v>1512.0</v>
      </c>
      <c r="B24" s="19" t="str">
        <f>IF(NOT($A24=""),VLOOKUP($A24,GENERAL!$A$3:B$216,2,FALSE),"")</f>
        <v>ELEGANTE</v>
      </c>
      <c r="C24" s="19" t="str">
        <f>IF(NOT($A24=""),VLOOKUP($A24,GENERAL!$A$3:C$216,3,FALSE),"")</f>
        <v>190x140x26</v>
      </c>
      <c r="D24" s="19" t="str">
        <f>IF(NOT($A24=""),VLOOKUP($A24,GENERAL!$A$3:D$216,4,FALSE),"")</f>
        <v>COL. ELEGANTE IMPERIAL</v>
      </c>
      <c r="E24" s="19" t="str">
        <f>IF(NOT($A24=""),VLOOKUP($A24,GENERAL!$A$3:E$216,5,FALSE),"")</f>
        <v>ESPUMA</v>
      </c>
      <c r="F24" s="19" t="str">
        <f>IF(NOT($A24=""),VLOOKUP($A24,GENERAL!$A$3:F$216,6,FALSE),"")</f>
        <v>90 KG</v>
      </c>
      <c r="G24" s="18">
        <f>IF(NOT($A24=""),VLOOKUP($A24,GENERAL!$A$3:G$216,7,FALSE),"")</f>
        <v>236000</v>
      </c>
      <c r="H24" s="18">
        <f t="shared" ref="H24:K24" si="23">IF(NOT($A24=""),CEILING($G24*(1+L24),50),"")</f>
        <v>330400</v>
      </c>
      <c r="I24" s="18">
        <f t="shared" si="23"/>
        <v>372900</v>
      </c>
      <c r="J24" s="18">
        <f t="shared" si="23"/>
        <v>389400</v>
      </c>
      <c r="K24" s="18">
        <f t="shared" si="23"/>
        <v>420100</v>
      </c>
      <c r="L24" s="15">
        <f>IF(NOT($A24=""),VLOOKUP($A24,GENERAL!$A$2:O$216,12,FALSE),"")</f>
        <v>0.4</v>
      </c>
      <c r="M24" s="15">
        <f>IF(NOT($A24=""),VLOOKUP($A24,GENERAL!$A$2:P$216,13,FALSE),"")</f>
        <v>0.58</v>
      </c>
      <c r="N24" s="15">
        <f>IF(NOT($A24=""),VLOOKUP($A24,GENERAL!$A$2:Q$216,14,FALSE),"")</f>
        <v>0.65</v>
      </c>
      <c r="O24" s="15">
        <f>IF(NOT($A24=""),VLOOKUP($A24,GENERAL!$A$2:R$216,15,FALSE),"")</f>
        <v>0.78</v>
      </c>
    </row>
    <row r="25" ht="15.75" customHeight="1">
      <c r="A25" s="13">
        <v>1443.0</v>
      </c>
      <c r="B25" s="19" t="str">
        <f>IF(NOT($A25=""),VLOOKUP($A25,GENERAL!$A$3:B$216,2,FALSE),"")</f>
        <v>MAXIKING</v>
      </c>
      <c r="C25" s="19" t="str">
        <f>IF(NOT($A25=""),VLOOKUP($A25,GENERAL!$A$3:C$216,3,FALSE),"")</f>
        <v>190x130x24</v>
      </c>
      <c r="D25" s="19" t="str">
        <f>IF(NOT($A25=""),VLOOKUP($A25,GENERAL!$A$3:D$216,4,FALSE),"")</f>
        <v>COLCHON CONSULAR</v>
      </c>
      <c r="E25" s="19" t="str">
        <f>IF(NOT($A25=""),VLOOKUP($A25,GENERAL!$A$3:E$216,5,FALSE),"")</f>
        <v>ESPUMA</v>
      </c>
      <c r="F25" s="19" t="str">
        <f>IF(NOT($A25=""),VLOOKUP($A25,GENERAL!$A$3:F$216,6,FALSE),"")</f>
        <v>80-85 KG</v>
      </c>
      <c r="G25" s="18">
        <f>IF(NOT($A25=""),VLOOKUP($A25,GENERAL!$A$3:G$216,7,FALSE),"")</f>
        <v>185000</v>
      </c>
      <c r="H25" s="18">
        <f t="shared" ref="H25:K25" si="24">IF(NOT($A25=""),CEILING($G25*(1+L25),50),"")</f>
        <v>259000</v>
      </c>
      <c r="I25" s="18">
        <f t="shared" si="24"/>
        <v>292300</v>
      </c>
      <c r="J25" s="18">
        <f t="shared" si="24"/>
        <v>305250</v>
      </c>
      <c r="K25" s="18">
        <f t="shared" si="24"/>
        <v>329300</v>
      </c>
      <c r="L25" s="15">
        <f>IF(NOT($A25=""),VLOOKUP($A25,GENERAL!$A$2:O$216,12,FALSE),"")</f>
        <v>0.4</v>
      </c>
      <c r="M25" s="15">
        <f>IF(NOT($A25=""),VLOOKUP($A25,GENERAL!$A$2:P$216,13,FALSE),"")</f>
        <v>0.58</v>
      </c>
      <c r="N25" s="15">
        <f>IF(NOT($A25=""),VLOOKUP($A25,GENERAL!$A$2:Q$216,14,FALSE),"")</f>
        <v>0.65</v>
      </c>
      <c r="O25" s="15">
        <f>IF(NOT($A25=""),VLOOKUP($A25,GENERAL!$A$2:R$216,15,FALSE),"")</f>
        <v>0.78</v>
      </c>
    </row>
    <row r="26" ht="15.75" customHeight="1">
      <c r="A26" s="13">
        <v>1444.0</v>
      </c>
      <c r="B26" s="19" t="str">
        <f>IF(NOT($A26=""),VLOOKUP($A26,GENERAL!$A$3:B$216,2,FALSE),"")</f>
        <v>MAXIKING</v>
      </c>
      <c r="C26" s="19" t="str">
        <f>IF(NOT($A26=""),VLOOKUP($A26,GENERAL!$A$3:C$216,3,FALSE),"")</f>
        <v>190x140x24</v>
      </c>
      <c r="D26" s="19" t="str">
        <f>IF(NOT($A26=""),VLOOKUP($A26,GENERAL!$A$3:D$216,4,FALSE),"")</f>
        <v>COLCHON CONSULAR</v>
      </c>
      <c r="E26" s="19" t="str">
        <f>IF(NOT($A26=""),VLOOKUP($A26,GENERAL!$A$3:E$216,5,FALSE),"")</f>
        <v>ESPUMA</v>
      </c>
      <c r="F26" s="19" t="str">
        <f>IF(NOT($A26=""),VLOOKUP($A26,GENERAL!$A$3:F$216,6,FALSE),"")</f>
        <v>80-85 KG</v>
      </c>
      <c r="G26" s="18">
        <f>IF(NOT($A26=""),VLOOKUP($A26,GENERAL!$A$3:G$216,7,FALSE),"")</f>
        <v>196600</v>
      </c>
      <c r="H26" s="18">
        <f t="shared" ref="H26:K26" si="25">IF(NOT($A26=""),CEILING($G26*(1+L26),50),"")</f>
        <v>275250</v>
      </c>
      <c r="I26" s="18">
        <f t="shared" si="25"/>
        <v>310650</v>
      </c>
      <c r="J26" s="18">
        <f t="shared" si="25"/>
        <v>324400</v>
      </c>
      <c r="K26" s="18">
        <f t="shared" si="25"/>
        <v>349950</v>
      </c>
      <c r="L26" s="15">
        <f>IF(NOT($A26=""),VLOOKUP($A26,GENERAL!$A$2:O$216,12,FALSE),"")</f>
        <v>0.4</v>
      </c>
      <c r="M26" s="15">
        <f>IF(NOT($A26=""),VLOOKUP($A26,GENERAL!$A$2:P$216,13,FALSE),"")</f>
        <v>0.58</v>
      </c>
      <c r="N26" s="15">
        <f>IF(NOT($A26=""),VLOOKUP($A26,GENERAL!$A$2:Q$216,14,FALSE),"")</f>
        <v>0.65</v>
      </c>
      <c r="O26" s="15">
        <f>IF(NOT($A26=""),VLOOKUP($A26,GENERAL!$A$2:R$216,15,FALSE),"")</f>
        <v>0.78</v>
      </c>
    </row>
    <row r="27" ht="15.75" customHeight="1">
      <c r="A27" s="13">
        <v>1447.0</v>
      </c>
      <c r="B27" s="19" t="str">
        <f>IF(NOT($A27=""),VLOOKUP($A27,GENERAL!$A$3:B$216,2,FALSE),"")</f>
        <v>MAXIKING</v>
      </c>
      <c r="C27" s="19" t="str">
        <f>IF(NOT($A27=""),VLOOKUP($A27,GENERAL!$A$3:C$216,3,FALSE),"")</f>
        <v>190x140x20</v>
      </c>
      <c r="D27" s="19" t="str">
        <f>IF(NOT($A27=""),VLOOKUP($A27,GENERAL!$A$3:D$216,4,FALSE),"")</f>
        <v>COLCHON ATARDECER</v>
      </c>
      <c r="E27" s="19" t="str">
        <f>IF(NOT($A27=""),VLOOKUP($A27,GENERAL!$A$3:E$216,5,FALSE),"")</f>
        <v>ESPUMA</v>
      </c>
      <c r="F27" s="19" t="str">
        <f>IF(NOT($A27=""),VLOOKUP($A27,GENERAL!$A$3:F$216,6,FALSE),"")</f>
        <v>60 KG</v>
      </c>
      <c r="G27" s="18">
        <f>IF(NOT($A27=""),VLOOKUP($A27,GENERAL!$A$3:G$216,7,FALSE),"")</f>
        <v>141500</v>
      </c>
      <c r="H27" s="18">
        <f t="shared" ref="H27:K27" si="26">IF(NOT($A27=""),CEILING($G27*(1+L27),50),"")</f>
        <v>198100</v>
      </c>
      <c r="I27" s="18">
        <f t="shared" si="26"/>
        <v>223600</v>
      </c>
      <c r="J27" s="18">
        <f t="shared" si="26"/>
        <v>233500</v>
      </c>
      <c r="K27" s="18">
        <f t="shared" si="26"/>
        <v>251900</v>
      </c>
      <c r="L27" s="15">
        <f>IF(NOT($A27=""),VLOOKUP($A27,GENERAL!$A$2:O$216,12,FALSE),"")</f>
        <v>0.4</v>
      </c>
      <c r="M27" s="15">
        <f>IF(NOT($A27=""),VLOOKUP($A27,GENERAL!$A$2:P$216,13,FALSE),"")</f>
        <v>0.58</v>
      </c>
      <c r="N27" s="15">
        <f>IF(NOT($A27=""),VLOOKUP($A27,GENERAL!$A$2:Q$216,14,FALSE),"")</f>
        <v>0.65</v>
      </c>
      <c r="O27" s="15">
        <f>IF(NOT($A27=""),VLOOKUP($A27,GENERAL!$A$2:R$216,15,FALSE),"")</f>
        <v>0.78</v>
      </c>
    </row>
    <row r="28" ht="15.75" customHeight="1">
      <c r="A28" s="13">
        <v>1450.0</v>
      </c>
      <c r="B28" s="19" t="str">
        <f>IF(NOT($A28=""),VLOOKUP($A28,GENERAL!$A$3:B$216,2,FALSE),"")</f>
        <v>MAXIKING</v>
      </c>
      <c r="C28" s="19" t="str">
        <f>IF(NOT($A28=""),VLOOKUP($A28,GENERAL!$A$3:C$216,3,FALSE),"")</f>
        <v>190x140x20</v>
      </c>
      <c r="D28" s="19" t="str">
        <f>IF(NOT($A28=""),VLOOKUP($A28,GENERAL!$A$3:D$216,4,FALSE),"")</f>
        <v>COLCHON ROCIO</v>
      </c>
      <c r="E28" s="19" t="str">
        <f>IF(NOT($A28=""),VLOOKUP($A28,GENERAL!$A$3:E$216,5,FALSE),"")</f>
        <v>ESPUMA</v>
      </c>
      <c r="F28" s="19" t="str">
        <f>IF(NOT($A28=""),VLOOKUP($A28,GENERAL!$A$3:F$216,6,FALSE),"")</f>
        <v>60 KG</v>
      </c>
      <c r="G28" s="18">
        <f>IF(NOT($A28=""),VLOOKUP($A28,GENERAL!$A$3:G$216,7,FALSE),"")</f>
        <v>155800</v>
      </c>
      <c r="H28" s="18">
        <f t="shared" ref="H28:K28" si="27">IF(NOT($A28=""),CEILING($G28*(1+L28),50),"")</f>
        <v>218150</v>
      </c>
      <c r="I28" s="18">
        <f t="shared" si="27"/>
        <v>246200</v>
      </c>
      <c r="J28" s="18">
        <f t="shared" si="27"/>
        <v>257100</v>
      </c>
      <c r="K28" s="18">
        <f t="shared" si="27"/>
        <v>277350</v>
      </c>
      <c r="L28" s="15">
        <f>IF(NOT($A28=""),VLOOKUP($A28,GENERAL!$A$2:O$216,12,FALSE),"")</f>
        <v>0.4</v>
      </c>
      <c r="M28" s="15">
        <f>IF(NOT($A28=""),VLOOKUP($A28,GENERAL!$A$2:P$216,13,FALSE),"")</f>
        <v>0.58</v>
      </c>
      <c r="N28" s="15">
        <f>IF(NOT($A28=""),VLOOKUP($A28,GENERAL!$A$2:Q$216,14,FALSE),"")</f>
        <v>0.65</v>
      </c>
      <c r="O28" s="15">
        <f>IF(NOT($A28=""),VLOOKUP($A28,GENERAL!$A$2:R$216,15,FALSE),"")</f>
        <v>0.78</v>
      </c>
    </row>
    <row r="29" ht="15.75" customHeight="1">
      <c r="A29" s="13">
        <v>1453.0</v>
      </c>
      <c r="B29" s="19" t="str">
        <f>IF(NOT($A29=""),VLOOKUP($A29,GENERAL!$A$3:B$216,2,FALSE),"")</f>
        <v>MAXIKING</v>
      </c>
      <c r="C29" s="19" t="str">
        <f>IF(NOT($A29=""),VLOOKUP($A29,GENERAL!$A$3:C$216,3,FALSE),"")</f>
        <v>190x130x26</v>
      </c>
      <c r="D29" s="19" t="str">
        <f>IF(NOT($A29=""),VLOOKUP($A29,GENERAL!$A$3:D$216,4,FALSE),"")</f>
        <v>COLCHON PICASSO</v>
      </c>
      <c r="E29" s="19" t="str">
        <f>IF(NOT($A29=""),VLOOKUP($A29,GENERAL!$A$3:E$216,5,FALSE),"")</f>
        <v>ESPUMA</v>
      </c>
      <c r="F29" s="19" t="str">
        <f>IF(NOT($A29=""),VLOOKUP($A29,GENERAL!$A$3:F$216,6,FALSE),"")</f>
        <v>90 KG</v>
      </c>
      <c r="G29" s="18">
        <f>IF(NOT($A29=""),VLOOKUP($A29,GENERAL!$A$3:G$216,7,FALSE),"")</f>
        <v>176600</v>
      </c>
      <c r="H29" s="18">
        <f t="shared" ref="H29:K29" si="28">IF(NOT($A29=""),CEILING($G29*(1+L29),50),"")</f>
        <v>247250</v>
      </c>
      <c r="I29" s="18">
        <f t="shared" si="28"/>
        <v>279050</v>
      </c>
      <c r="J29" s="18">
        <f t="shared" si="28"/>
        <v>291400</v>
      </c>
      <c r="K29" s="18">
        <f t="shared" si="28"/>
        <v>314350</v>
      </c>
      <c r="L29" s="15">
        <f>IF(NOT($A29=""),VLOOKUP($A29,GENERAL!$A$2:O$216,12,FALSE),"")</f>
        <v>0.4</v>
      </c>
      <c r="M29" s="15">
        <f>IF(NOT($A29=""),VLOOKUP($A29,GENERAL!$A$2:P$216,13,FALSE),"")</f>
        <v>0.58</v>
      </c>
      <c r="N29" s="15">
        <f>IF(NOT($A29=""),VLOOKUP($A29,GENERAL!$A$2:Q$216,14,FALSE),"")</f>
        <v>0.65</v>
      </c>
      <c r="O29" s="15">
        <f>IF(NOT($A29=""),VLOOKUP($A29,GENERAL!$A$2:R$216,15,FALSE),"")</f>
        <v>0.78</v>
      </c>
    </row>
    <row r="30" ht="15.75" customHeight="1">
      <c r="A30" s="13">
        <v>1454.0</v>
      </c>
      <c r="B30" s="19" t="str">
        <f>IF(NOT($A30=""),VLOOKUP($A30,GENERAL!$A$3:B$216,2,FALSE),"")</f>
        <v>MAXIKING</v>
      </c>
      <c r="C30" s="19" t="str">
        <f>IF(NOT($A30=""),VLOOKUP($A30,GENERAL!$A$3:C$216,3,FALSE),"")</f>
        <v>190x140x26</v>
      </c>
      <c r="D30" s="19" t="str">
        <f>IF(NOT($A30=""),VLOOKUP($A30,GENERAL!$A$3:D$216,4,FALSE),"")</f>
        <v>COLCHON PICASSO</v>
      </c>
      <c r="E30" s="19" t="str">
        <f>IF(NOT($A30=""),VLOOKUP($A30,GENERAL!$A$3:E$216,5,FALSE),"")</f>
        <v>ESPUMA</v>
      </c>
      <c r="F30" s="19" t="str">
        <f>IF(NOT($A30=""),VLOOKUP($A30,GENERAL!$A$3:F$216,6,FALSE),"")</f>
        <v>90 KG</v>
      </c>
      <c r="G30" s="18">
        <f>IF(NOT($A30=""),VLOOKUP($A30,GENERAL!$A$3:G$216,7,FALSE),"")</f>
        <v>189000</v>
      </c>
      <c r="H30" s="18">
        <f t="shared" ref="H30:K30" si="29">IF(NOT($A30=""),CEILING($G30*(1+L30),50),"")</f>
        <v>264600</v>
      </c>
      <c r="I30" s="18">
        <f t="shared" si="29"/>
        <v>298650</v>
      </c>
      <c r="J30" s="18">
        <f t="shared" si="29"/>
        <v>311850</v>
      </c>
      <c r="K30" s="18">
        <f t="shared" si="29"/>
        <v>336450</v>
      </c>
      <c r="L30" s="15">
        <f>IF(NOT($A30=""),VLOOKUP($A30,GENERAL!$A$2:O$216,12,FALSE),"")</f>
        <v>0.4</v>
      </c>
      <c r="M30" s="15">
        <f>IF(NOT($A30=""),VLOOKUP($A30,GENERAL!$A$2:P$216,13,FALSE),"")</f>
        <v>0.58</v>
      </c>
      <c r="N30" s="15">
        <f>IF(NOT($A30=""),VLOOKUP($A30,GENERAL!$A$2:Q$216,14,FALSE),"")</f>
        <v>0.65</v>
      </c>
      <c r="O30" s="15">
        <f>IF(NOT($A30=""),VLOOKUP($A30,GENERAL!$A$2:R$216,15,FALSE),"")</f>
        <v>0.78</v>
      </c>
    </row>
    <row r="31" ht="15.75" customHeight="1">
      <c r="A31" s="13">
        <v>1459.0</v>
      </c>
      <c r="B31" s="19" t="str">
        <f>IF(NOT($A31=""),VLOOKUP($A31,GENERAL!$A$3:B$216,2,FALSE),"")</f>
        <v>MAXIKING</v>
      </c>
      <c r="C31" s="19" t="str">
        <f>IF(NOT($A31=""),VLOOKUP($A31,GENERAL!$A$3:C$216,3,FALSE),"")</f>
        <v>190x140x18</v>
      </c>
      <c r="D31" s="19" t="str">
        <f>IF(NOT($A31=""),VLOOKUP($A31,GENERAL!$A$3:D$216,4,FALSE),"")</f>
        <v>COLCHON AMANECER</v>
      </c>
      <c r="E31" s="19" t="str">
        <f>IF(NOT($A31=""),VLOOKUP($A31,GENERAL!$A$3:E$216,5,FALSE),"")</f>
        <v>ESPUMA</v>
      </c>
      <c r="F31" s="19" t="str">
        <f>IF(NOT($A31=""),VLOOKUP($A31,GENERAL!$A$3:F$216,6,FALSE),"")</f>
        <v>60 KG</v>
      </c>
      <c r="G31" s="18">
        <f>IF(NOT($A31=""),VLOOKUP($A31,GENERAL!$A$3:G$216,7,FALSE),"")</f>
        <v>122600</v>
      </c>
      <c r="H31" s="18">
        <f t="shared" ref="H31:K31" si="30">IF(NOT($A31=""),CEILING($G31*(1+L31),50),"")</f>
        <v>171650</v>
      </c>
      <c r="I31" s="18">
        <f t="shared" si="30"/>
        <v>193750</v>
      </c>
      <c r="J31" s="18">
        <f t="shared" si="30"/>
        <v>202300</v>
      </c>
      <c r="K31" s="18">
        <f t="shared" si="30"/>
        <v>218250</v>
      </c>
      <c r="L31" s="15">
        <f>IF(NOT($A31=""),VLOOKUP($A31,GENERAL!$A$2:O$216,12,FALSE),"")</f>
        <v>0.4</v>
      </c>
      <c r="M31" s="15">
        <f>IF(NOT($A31=""),VLOOKUP($A31,GENERAL!$A$2:P$216,13,FALSE),"")</f>
        <v>0.58</v>
      </c>
      <c r="N31" s="15">
        <f>IF(NOT($A31=""),VLOOKUP($A31,GENERAL!$A$2:Q$216,14,FALSE),"")</f>
        <v>0.65</v>
      </c>
      <c r="O31" s="15">
        <f>IF(NOT($A31=""),VLOOKUP($A31,GENERAL!$A$2:R$216,15,FALSE),"")</f>
        <v>0.78</v>
      </c>
    </row>
    <row r="32" ht="15.75" customHeight="1">
      <c r="A32" s="13">
        <v>1462.0</v>
      </c>
      <c r="B32" s="19" t="str">
        <f>IF(NOT($A32=""),VLOOKUP($A32,GENERAL!$A$3:B$216,2,FALSE),"")</f>
        <v>MAXIKING</v>
      </c>
      <c r="C32" s="19" t="str">
        <f>IF(NOT($A32=""),VLOOKUP($A32,GENERAL!$A$3:C$216,3,FALSE),"")</f>
        <v>190x140x22</v>
      </c>
      <c r="D32" s="19" t="str">
        <f>IF(NOT($A32=""),VLOOKUP($A32,GENERAL!$A$3:D$216,4,FALSE),"")</f>
        <v>COLCHON BRISAS</v>
      </c>
      <c r="E32" s="19" t="str">
        <f>IF(NOT($A32=""),VLOOKUP($A32,GENERAL!$A$3:E$216,5,FALSE),"")</f>
        <v>ESPUMA</v>
      </c>
      <c r="F32" s="19" t="str">
        <f>IF(NOT($A32=""),VLOOKUP($A32,GENERAL!$A$3:F$216,6,FALSE),"")</f>
        <v>70 KG</v>
      </c>
      <c r="G32" s="18">
        <f>IF(NOT($A32=""),VLOOKUP($A32,GENERAL!$A$3:G$216,7,FALSE),"")</f>
        <v>213800</v>
      </c>
      <c r="H32" s="18">
        <f t="shared" ref="H32:K32" si="31">IF(NOT($A32=""),CEILING($G32*(1+L32),50),"")</f>
        <v>299350</v>
      </c>
      <c r="I32" s="18">
        <f t="shared" si="31"/>
        <v>337850</v>
      </c>
      <c r="J32" s="18">
        <f t="shared" si="31"/>
        <v>352800</v>
      </c>
      <c r="K32" s="18">
        <f t="shared" si="31"/>
        <v>380600</v>
      </c>
      <c r="L32" s="15">
        <f>IF(NOT($A32=""),VLOOKUP($A32,GENERAL!$A$2:O$216,12,FALSE),"")</f>
        <v>0.4</v>
      </c>
      <c r="M32" s="15">
        <f>IF(NOT($A32=""),VLOOKUP($A32,GENERAL!$A$2:P$216,13,FALSE),"")</f>
        <v>0.58</v>
      </c>
      <c r="N32" s="15">
        <f>IF(NOT($A32=""),VLOOKUP($A32,GENERAL!$A$2:Q$216,14,FALSE),"")</f>
        <v>0.65</v>
      </c>
      <c r="O32" s="15">
        <f>IF(NOT($A32=""),VLOOKUP($A32,GENERAL!$A$2:R$216,15,FALSE),"")</f>
        <v>0.78</v>
      </c>
    </row>
    <row r="33" ht="15.75" customHeight="1">
      <c r="A33" s="13">
        <v>1465.0</v>
      </c>
      <c r="B33" s="19" t="str">
        <f>IF(NOT($A33=""),VLOOKUP($A33,GENERAL!$A$3:B$216,2,FALSE),"")</f>
        <v>MAXIKING</v>
      </c>
      <c r="C33" s="19" t="str">
        <f>IF(NOT($A33=""),VLOOKUP($A33,GENERAL!$A$3:C$216,3,FALSE),"")</f>
        <v>190x130x30</v>
      </c>
      <c r="D33" s="19" t="str">
        <f>IF(NOT($A33=""),VLOOKUP($A33,GENERAL!$A$3:D$216,4,FALSE),"")</f>
        <v>COLCHON BRISAS C/ PILLOW</v>
      </c>
      <c r="E33" s="19" t="str">
        <f>IF(NOT($A33=""),VLOOKUP($A33,GENERAL!$A$3:E$216,5,FALSE),"")</f>
        <v>ESPUMA</v>
      </c>
      <c r="F33" s="19" t="str">
        <f>IF(NOT($A33=""),VLOOKUP($A33,GENERAL!$A$3:F$216,6,FALSE),"")</f>
        <v>100-110 KG</v>
      </c>
      <c r="G33" s="18">
        <f>IF(NOT($A33=""),VLOOKUP($A33,GENERAL!$A$3:G$216,7,FALSE),"")</f>
        <v>275500</v>
      </c>
      <c r="H33" s="18">
        <f t="shared" ref="H33:K33" si="32">IF(NOT($A33=""),CEILING($G33*(1+L33),50),"")</f>
        <v>385700</v>
      </c>
      <c r="I33" s="18">
        <f t="shared" si="32"/>
        <v>435300</v>
      </c>
      <c r="J33" s="18">
        <f t="shared" si="32"/>
        <v>454600</v>
      </c>
      <c r="K33" s="18">
        <f t="shared" si="32"/>
        <v>490400</v>
      </c>
      <c r="L33" s="15">
        <f>IF(NOT($A33=""),VLOOKUP($A33,GENERAL!$A$2:O$216,12,FALSE),"")</f>
        <v>0.4</v>
      </c>
      <c r="M33" s="15">
        <f>IF(NOT($A33=""),VLOOKUP($A33,GENERAL!$A$2:P$216,13,FALSE),"")</f>
        <v>0.58</v>
      </c>
      <c r="N33" s="15">
        <f>IF(NOT($A33=""),VLOOKUP($A33,GENERAL!$A$2:Q$216,14,FALSE),"")</f>
        <v>0.65</v>
      </c>
      <c r="O33" s="15">
        <f>IF(NOT($A33=""),VLOOKUP($A33,GENERAL!$A$2:R$216,15,FALSE),"")</f>
        <v>0.78</v>
      </c>
    </row>
    <row r="34" ht="15.75" customHeight="1">
      <c r="A34" s="13">
        <v>1466.0</v>
      </c>
      <c r="B34" s="19" t="str">
        <f>IF(NOT($A34=""),VLOOKUP($A34,GENERAL!$A$3:B$216,2,FALSE),"")</f>
        <v>MAXIKING</v>
      </c>
      <c r="C34" s="19" t="str">
        <f>IF(NOT($A34=""),VLOOKUP($A34,GENERAL!$A$3:C$216,3,FALSE),"")</f>
        <v>190x140x30</v>
      </c>
      <c r="D34" s="19" t="str">
        <f>IF(NOT($A34=""),VLOOKUP($A34,GENERAL!$A$3:D$216,4,FALSE),"")</f>
        <v>COLCHON BRISAS C/ PILLOW</v>
      </c>
      <c r="E34" s="19" t="str">
        <f>IF(NOT($A34=""),VLOOKUP($A34,GENERAL!$A$3:E$216,5,FALSE),"")</f>
        <v>ESPUMA</v>
      </c>
      <c r="F34" s="19" t="str">
        <f>IF(NOT($A34=""),VLOOKUP($A34,GENERAL!$A$3:F$216,6,FALSE),"")</f>
        <v>100-110 KG</v>
      </c>
      <c r="G34" s="18">
        <f>IF(NOT($A34=""),VLOOKUP($A34,GENERAL!$A$3:G$216,7,FALSE),"")</f>
        <v>294500</v>
      </c>
      <c r="H34" s="18">
        <f t="shared" ref="H34:K34" si="33">IF(NOT($A34=""),CEILING($G34*(1+L34),50),"")</f>
        <v>412300</v>
      </c>
      <c r="I34" s="18">
        <f t="shared" si="33"/>
        <v>465350</v>
      </c>
      <c r="J34" s="18">
        <f t="shared" si="33"/>
        <v>485950</v>
      </c>
      <c r="K34" s="18">
        <f t="shared" si="33"/>
        <v>524250</v>
      </c>
      <c r="L34" s="15">
        <f>IF(NOT($A34=""),VLOOKUP($A34,GENERAL!$A$2:O$216,12,FALSE),"")</f>
        <v>0.4</v>
      </c>
      <c r="M34" s="15">
        <f>IF(NOT($A34=""),VLOOKUP($A34,GENERAL!$A$2:P$216,13,FALSE),"")</f>
        <v>0.58</v>
      </c>
      <c r="N34" s="15">
        <f>IF(NOT($A34=""),VLOOKUP($A34,GENERAL!$A$2:Q$216,14,FALSE),"")</f>
        <v>0.65</v>
      </c>
      <c r="O34" s="15">
        <f>IF(NOT($A34=""),VLOOKUP($A34,GENERAL!$A$2:R$216,15,FALSE),"")</f>
        <v>0.78</v>
      </c>
    </row>
    <row r="35" ht="15.75" customHeight="1">
      <c r="A35" s="13">
        <v>1470.0</v>
      </c>
      <c r="B35" s="19" t="str">
        <f>IF(NOT($A35=""),VLOOKUP($A35,GENERAL!$A$3:B$216,2,FALSE),"")</f>
        <v>MAXIKING</v>
      </c>
      <c r="C35" s="19" t="str">
        <f>IF(NOT($A35=""),VLOOKUP($A35,GENERAL!$A$3:C$216,3,FALSE),"")</f>
        <v>190x130x26</v>
      </c>
      <c r="D35" s="19" t="str">
        <f>IF(NOT($A35=""),VLOOKUP($A35,GENERAL!$A$3:D$216,4,FALSE),"")</f>
        <v>COLCHON ARMONIA</v>
      </c>
      <c r="E35" s="19" t="str">
        <f>IF(NOT($A35=""),VLOOKUP($A35,GENERAL!$A$3:E$216,5,FALSE),"")</f>
        <v>ESPUMA</v>
      </c>
      <c r="F35" s="19" t="str">
        <f>IF(NOT($A35=""),VLOOKUP($A35,GENERAL!$A$3:F$216,6,FALSE),"")</f>
        <v>90 KG</v>
      </c>
      <c r="G35" s="18">
        <f>IF(NOT($A35=""),VLOOKUP($A35,GENERAL!$A$3:G$216,7,FALSE),"")</f>
        <v>201500</v>
      </c>
      <c r="H35" s="18">
        <f t="shared" ref="H35:K35" si="34">IF(NOT($A35=""),CEILING($G35*(1+L35),50),"")</f>
        <v>282100</v>
      </c>
      <c r="I35" s="18">
        <f t="shared" si="34"/>
        <v>318400</v>
      </c>
      <c r="J35" s="18">
        <f t="shared" si="34"/>
        <v>332500</v>
      </c>
      <c r="K35" s="18">
        <f t="shared" si="34"/>
        <v>358700</v>
      </c>
      <c r="L35" s="15">
        <f>IF(NOT($A35=""),VLOOKUP($A35,GENERAL!$A$2:O$216,12,FALSE),"")</f>
        <v>0.4</v>
      </c>
      <c r="M35" s="15">
        <f>IF(NOT($A35=""),VLOOKUP($A35,GENERAL!$A$2:P$216,13,FALSE),"")</f>
        <v>0.58</v>
      </c>
      <c r="N35" s="15">
        <f>IF(NOT($A35=""),VLOOKUP($A35,GENERAL!$A$2:Q$216,14,FALSE),"")</f>
        <v>0.65</v>
      </c>
      <c r="O35" s="15">
        <f>IF(NOT($A35=""),VLOOKUP($A35,GENERAL!$A$2:R$216,15,FALSE),"")</f>
        <v>0.78</v>
      </c>
    </row>
    <row r="36" ht="15.75" customHeight="1">
      <c r="A36" s="13">
        <v>1471.0</v>
      </c>
      <c r="B36" s="19" t="str">
        <f>IF(NOT($A36=""),VLOOKUP($A36,GENERAL!$A$3:B$216,2,FALSE),"")</f>
        <v>MAXIKING</v>
      </c>
      <c r="C36" s="19" t="str">
        <f>IF(NOT($A36=""),VLOOKUP($A36,GENERAL!$A$3:C$216,3,FALSE),"")</f>
        <v>190x140x26</v>
      </c>
      <c r="D36" s="19" t="str">
        <f>IF(NOT($A36=""),VLOOKUP($A36,GENERAL!$A$3:D$216,4,FALSE),"")</f>
        <v>COLCHON ARMONIA</v>
      </c>
      <c r="E36" s="19" t="str">
        <f>IF(NOT($A36=""),VLOOKUP($A36,GENERAL!$A$3:E$216,5,FALSE),"")</f>
        <v>ESPUMA</v>
      </c>
      <c r="F36" s="19" t="str">
        <f>IF(NOT($A36=""),VLOOKUP($A36,GENERAL!$A$3:F$216,6,FALSE),"")</f>
        <v>90 KG</v>
      </c>
      <c r="G36" s="18">
        <f>IF(NOT($A36=""),VLOOKUP($A36,GENERAL!$A$3:G$216,7,FALSE),"")</f>
        <v>215800</v>
      </c>
      <c r="H36" s="18">
        <f t="shared" ref="H36:K36" si="35">IF(NOT($A36=""),CEILING($G36*(1+L36),50),"")</f>
        <v>302150</v>
      </c>
      <c r="I36" s="18">
        <f t="shared" si="35"/>
        <v>341000</v>
      </c>
      <c r="J36" s="18">
        <f t="shared" si="35"/>
        <v>356100</v>
      </c>
      <c r="K36" s="18">
        <f t="shared" si="35"/>
        <v>384150</v>
      </c>
      <c r="L36" s="15">
        <f>IF(NOT($A36=""),VLOOKUP($A36,GENERAL!$A$2:O$216,12,FALSE),"")</f>
        <v>0.4</v>
      </c>
      <c r="M36" s="15">
        <f>IF(NOT($A36=""),VLOOKUP($A36,GENERAL!$A$2:P$216,13,FALSE),"")</f>
        <v>0.58</v>
      </c>
      <c r="N36" s="15">
        <f>IF(NOT($A36=""),VLOOKUP($A36,GENERAL!$A$2:Q$216,14,FALSE),"")</f>
        <v>0.65</v>
      </c>
      <c r="O36" s="15">
        <f>IF(NOT($A36=""),VLOOKUP($A36,GENERAL!$A$2:R$216,15,FALSE),"")</f>
        <v>0.78</v>
      </c>
    </row>
    <row r="37" ht="15.75" customHeight="1">
      <c r="A37" s="13">
        <v>1472.0</v>
      </c>
      <c r="B37" s="19" t="str">
        <f>IF(NOT($A37=""),VLOOKUP($A37,GENERAL!$A$3:B$216,2,FALSE),"")</f>
        <v>MAXIKING</v>
      </c>
      <c r="C37" s="19" t="str">
        <f>IF(NOT($A37=""),VLOOKUP($A37,GENERAL!$A$3:C$216,3,FALSE),"")</f>
        <v>190x140x28</v>
      </c>
      <c r="D37" s="19" t="str">
        <f>IF(NOT($A37=""),VLOOKUP($A37,GENERAL!$A$3:D$216,4,FALSE),"")</f>
        <v>COLCHON CREPUSCULO</v>
      </c>
      <c r="E37" s="19" t="str">
        <f>IF(NOT($A37=""),VLOOKUP($A37,GENERAL!$A$3:E$216,5,FALSE),"")</f>
        <v>ESPUMA</v>
      </c>
      <c r="F37" s="19" t="str">
        <f>IF(NOT($A37=""),VLOOKUP($A37,GENERAL!$A$3:F$216,6,FALSE),"")</f>
        <v>100 KG</v>
      </c>
      <c r="G37" s="18">
        <f>IF(NOT($A37=""),VLOOKUP($A37,GENERAL!$A$3:G$216,7,FALSE),"")</f>
        <v>347100</v>
      </c>
      <c r="H37" s="18">
        <f t="shared" ref="H37:K37" si="36">IF(NOT($A37=""),CEILING($G37*(1+L37),50),"")</f>
        <v>485950</v>
      </c>
      <c r="I37" s="18">
        <f t="shared" si="36"/>
        <v>548450</v>
      </c>
      <c r="J37" s="18">
        <f t="shared" si="36"/>
        <v>572750</v>
      </c>
      <c r="K37" s="18">
        <f t="shared" si="36"/>
        <v>617850</v>
      </c>
      <c r="L37" s="15">
        <f>IF(NOT($A37=""),VLOOKUP($A37,GENERAL!$A$2:O$216,12,FALSE),"")</f>
        <v>0.4</v>
      </c>
      <c r="M37" s="15">
        <f>IF(NOT($A37=""),VLOOKUP($A37,GENERAL!$A$2:P$216,13,FALSE),"")</f>
        <v>0.58</v>
      </c>
      <c r="N37" s="15">
        <f>IF(NOT($A37=""),VLOOKUP($A37,GENERAL!$A$2:Q$216,14,FALSE),"")</f>
        <v>0.65</v>
      </c>
      <c r="O37" s="15">
        <f>IF(NOT($A37=""),VLOOKUP($A37,GENERAL!$A$2:R$216,15,FALSE),"")</f>
        <v>0.78</v>
      </c>
    </row>
    <row r="38" ht="15.75" customHeight="1">
      <c r="A38" s="13">
        <v>1474.0</v>
      </c>
      <c r="B38" s="19" t="str">
        <f>IF(NOT($A38=""),VLOOKUP($A38,GENERAL!$A$3:B$216,2,FALSE),"")</f>
        <v>MAXIKING</v>
      </c>
      <c r="C38" s="19" t="str">
        <f>IF(NOT($A38=""),VLOOKUP($A38,GENERAL!$A$3:C$216,3,FALSE),"")</f>
        <v>190x140x30</v>
      </c>
      <c r="D38" s="19" t="str">
        <f>IF(NOT($A38=""),VLOOKUP($A38,GENERAL!$A$3:D$216,4,FALSE),"")</f>
        <v>COLCHON ZAFIRO</v>
      </c>
      <c r="E38" s="19" t="str">
        <f>IF(NOT($A38=""),VLOOKUP($A38,GENERAL!$A$3:E$216,5,FALSE),"")</f>
        <v>ESPUMA</v>
      </c>
      <c r="F38" s="19" t="str">
        <f>IF(NOT($A38=""),VLOOKUP($A38,GENERAL!$A$3:F$216,6,FALSE),"")</f>
        <v>100-110 KG</v>
      </c>
      <c r="G38" s="18">
        <f>IF(NOT($A38=""),VLOOKUP($A38,GENERAL!$A$3:G$216,7,FALSE),"")</f>
        <v>258400</v>
      </c>
      <c r="H38" s="18">
        <f t="shared" ref="H38:K38" si="37">IF(NOT($A38=""),CEILING($G38*(1+L38),50),"")</f>
        <v>361800</v>
      </c>
      <c r="I38" s="18">
        <f t="shared" si="37"/>
        <v>408300</v>
      </c>
      <c r="J38" s="18">
        <f t="shared" si="37"/>
        <v>426400</v>
      </c>
      <c r="K38" s="18">
        <f t="shared" si="37"/>
        <v>460000</v>
      </c>
      <c r="L38" s="15">
        <f>IF(NOT($A38=""),VLOOKUP($A38,GENERAL!$A$2:O$216,12,FALSE),"")</f>
        <v>0.4</v>
      </c>
      <c r="M38" s="15">
        <f>IF(NOT($A38=""),VLOOKUP($A38,GENERAL!$A$2:P$216,13,FALSE),"")</f>
        <v>0.58</v>
      </c>
      <c r="N38" s="15">
        <f>IF(NOT($A38=""),VLOOKUP($A38,GENERAL!$A$2:Q$216,14,FALSE),"")</f>
        <v>0.65</v>
      </c>
      <c r="O38" s="15">
        <f>IF(NOT($A38=""),VLOOKUP($A38,GENERAL!$A$2:R$216,15,FALSE),"")</f>
        <v>0.78</v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IF(NOT($A45=""),VLOOKUP($A45,GENERAL!$A$3:B$216,2,FALSE),"")</f>
        <v/>
      </c>
      <c r="C45" s="19" t="str">
        <f>IF(NOT($A45=""),VLOOKUP($A45,GENERAL!$A$3:C$216,3,FALSE),"")</f>
        <v/>
      </c>
      <c r="D45" s="19" t="str">
        <f>IF(NOT($A45=""),VLOOKUP($A45,GENERAL!$A$3:D$216,4,FALSE),"")</f>
        <v/>
      </c>
      <c r="E45" s="19" t="str">
        <f>IF(NOT($A45=""),VLOOKUP($A45,GENERAL!$A$3:E$216,5,FALSE),"")</f>
        <v/>
      </c>
      <c r="F45" s="19" t="str">
        <f>IF(NOT($A45=""),VLOOKUP($A45,GENERAL!$A$3:F$216,6,FALSE),"")</f>
        <v/>
      </c>
      <c r="G45" s="18" t="str">
        <f>IF(NOT($A45=""),VLOOKUP($A45,GENERAL!$A$3:G$216,7,FALSE),"")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IF(NOT($A46=""),VLOOKUP($A46,GENERAL!$A$3:B$216,2,FALSE),"")</f>
        <v/>
      </c>
      <c r="C46" s="19" t="str">
        <f>IF(NOT($A46=""),VLOOKUP($A46,GENERAL!$A$3:C$216,3,FALSE),"")</f>
        <v/>
      </c>
      <c r="D46" s="19" t="str">
        <f>IF(NOT($A46=""),VLOOKUP($A46,GENERAL!$A$3:D$216,4,FALSE),"")</f>
        <v/>
      </c>
      <c r="E46" s="19" t="str">
        <f>IF(NOT($A46=""),VLOOKUP($A46,GENERAL!$A$3:E$216,5,FALSE),"")</f>
        <v/>
      </c>
      <c r="F46" s="19" t="str">
        <f>IF(NOT($A46=""),VLOOKUP($A46,GENERAL!$A$3:F$216,6,FALSE),"")</f>
        <v/>
      </c>
      <c r="G46" s="18" t="str">
        <f>IF(NOT($A46=""),VLOOKUP($A46,GENERAL!$A$3:G$216,7,FALSE),"")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IF(NOT($A47=""),VLOOKUP($A47,GENERAL!$A$3:B$216,2,FALSE),"")</f>
        <v/>
      </c>
      <c r="C47" s="19" t="str">
        <f>IF(NOT($A47=""),VLOOKUP($A47,GENERAL!$A$3:C$216,3,FALSE),"")</f>
        <v/>
      </c>
      <c r="D47" s="19" t="str">
        <f>IF(NOT($A47=""),VLOOKUP($A47,GENERAL!$A$3:D$216,4,FALSE),"")</f>
        <v/>
      </c>
      <c r="E47" s="19" t="str">
        <f>IF(NOT($A47=""),VLOOKUP($A47,GENERAL!$A$3:E$216,5,FALSE),"")</f>
        <v/>
      </c>
      <c r="F47" s="19" t="str">
        <f>IF(NOT($A47=""),VLOOKUP($A47,GENERAL!$A$3:F$216,6,FALSE),"")</f>
        <v/>
      </c>
      <c r="G47" s="18" t="str">
        <f>IF(NOT($A47=""),VLOOKUP($A47,GENERAL!$A$3:G$216,7,FALSE),"")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IF(NOT($A48=""),VLOOKUP($A48,GENERAL!$A$3:B$216,2,FALSE),"")</f>
        <v/>
      </c>
      <c r="C48" s="19" t="str">
        <f>IF(NOT($A48=""),VLOOKUP($A48,GENERAL!$A$3:C$216,3,FALSE),"")</f>
        <v/>
      </c>
      <c r="D48" s="19" t="str">
        <f>IF(NOT($A48=""),VLOOKUP($A48,GENERAL!$A$3:D$216,4,FALSE),"")</f>
        <v/>
      </c>
      <c r="E48" s="19" t="str">
        <f>IF(NOT($A48=""),VLOOKUP($A48,GENERAL!$A$3:E$216,5,FALSE),"")</f>
        <v/>
      </c>
      <c r="F48" s="19" t="str">
        <f>IF(NOT($A48=""),VLOOKUP($A48,GENERAL!$A$3:F$216,6,FALSE),"")</f>
        <v/>
      </c>
      <c r="G48" s="18" t="str">
        <f>IF(NOT($A48=""),VLOOKUP($A48,GENERAL!$A$3:G$216,7,FALSE),"")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IF(NOT($A49=""),VLOOKUP($A49,GENERAL!$A$3:B$216,2,FALSE),"")</f>
        <v/>
      </c>
      <c r="C49" s="19" t="str">
        <f>IF(NOT($A49=""),VLOOKUP($A49,GENERAL!$A$3:C$216,3,FALSE),"")</f>
        <v/>
      </c>
      <c r="D49" s="19" t="str">
        <f>IF(NOT($A49=""),VLOOKUP($A49,GENERAL!$A$3:D$216,4,FALSE),"")</f>
        <v/>
      </c>
      <c r="E49" s="19" t="str">
        <f>IF(NOT($A49=""),VLOOKUP($A49,GENERAL!$A$3:E$216,5,FALSE),"")</f>
        <v/>
      </c>
      <c r="F49" s="19" t="str">
        <f>IF(NOT($A49=""),VLOOKUP($A49,GENERAL!$A$3:F$216,6,FALSE),"")</f>
        <v/>
      </c>
      <c r="G49" s="18" t="str">
        <f>IF(NOT($A49=""),VLOOKUP($A49,GENERAL!$A$3:G$216,7,FALSE),"")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IF(NOT($A50=""),VLOOKUP($A50,GENERAL!$A$3:B$216,2,FALSE),"")</f>
        <v/>
      </c>
      <c r="C50" s="19" t="str">
        <f>IF(NOT($A50=""),VLOOKUP($A50,GENERAL!$A$3:C$216,3,FALSE),"")</f>
        <v/>
      </c>
      <c r="D50" s="19" t="str">
        <f>IF(NOT($A50=""),VLOOKUP($A50,GENERAL!$A$3:D$216,4,FALSE),"")</f>
        <v/>
      </c>
      <c r="E50" s="19" t="str">
        <f>IF(NOT($A50=""),VLOOKUP($A50,GENERAL!$A$3:E$216,5,FALSE),"")</f>
        <v/>
      </c>
      <c r="F50" s="19" t="str">
        <f>IF(NOT($A50=""),VLOOKUP($A50,GENERAL!$A$3:F$216,6,FALSE),"")</f>
        <v/>
      </c>
      <c r="G50" s="18" t="str">
        <f>IF(NOT($A50=""),VLOOKUP($A50,GENERAL!$A$3:G$216,7,FALSE),"")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IF(NOT($A51=""),VLOOKUP($A51,GENERAL!$A$3:B$216,2,FALSE),"")</f>
        <v/>
      </c>
      <c r="C51" s="19" t="str">
        <f>IF(NOT($A51=""),VLOOKUP($A51,GENERAL!$A$3:C$216,3,FALSE),"")</f>
        <v/>
      </c>
      <c r="D51" s="19" t="str">
        <f>IF(NOT($A51=""),VLOOKUP($A51,GENERAL!$A$3:D$216,4,FALSE),"")</f>
        <v/>
      </c>
      <c r="E51" s="19" t="str">
        <f>IF(NOT($A51=""),VLOOKUP($A51,GENERAL!$A$3:E$216,5,FALSE),"")</f>
        <v/>
      </c>
      <c r="F51" s="19" t="str">
        <f>IF(NOT($A51=""),VLOOKUP($A51,GENERAL!$A$3:F$216,6,FALSE),"")</f>
        <v/>
      </c>
      <c r="G51" s="18" t="str">
        <f>IF(NOT($A51=""),VLOOKUP($A51,GENERAL!$A$3:G$216,7,FALSE),"")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IF(NOT($A52=""),VLOOKUP($A52,GENERAL!$A$3:B$216,2,FALSE),"")</f>
        <v/>
      </c>
      <c r="C52" s="19" t="str">
        <f>IF(NOT($A52=""),VLOOKUP($A52,GENERAL!$A$3:C$216,3,FALSE),"")</f>
        <v/>
      </c>
      <c r="D52" s="19" t="str">
        <f>IF(NOT($A52=""),VLOOKUP($A52,GENERAL!$A$3:D$216,4,FALSE),"")</f>
        <v/>
      </c>
      <c r="E52" s="19" t="str">
        <f>IF(NOT($A52=""),VLOOKUP($A52,GENERAL!$A$3:E$216,5,FALSE),"")</f>
        <v/>
      </c>
      <c r="F52" s="19" t="str">
        <f>IF(NOT($A52=""),VLOOKUP($A52,GENERAL!$A$3:F$216,6,FALSE),"")</f>
        <v/>
      </c>
      <c r="G52" s="18" t="str">
        <f>IF(NOT($A52=""),VLOOKUP($A52,GENERAL!$A$3:G$216,7,FALSE),"")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IF(NOT($A55=""),VLOOKUP($A55,GENERAL!$A$2:O$216,12,FALSE),"")</f>
        <v/>
      </c>
      <c r="M55" s="15" t="str">
        <f>IF(NOT($A55=""),VLOOKUP($A55,GENERAL!$A$2:P$216,13,FALSE),"")</f>
        <v/>
      </c>
      <c r="N55" s="15" t="str">
        <f>IF(NOT($A55=""),VLOOKUP($A55,GENERAL!$A$2:Q$216,14,FALSE),"")</f>
        <v/>
      </c>
      <c r="O55" s="15" t="str">
        <f>IF(NOT($A55=""),VLOOKUP($A55,GENERAL!$A$2:R$216,15,FALSE),"")</f>
        <v/>
      </c>
    </row>
    <row r="56" ht="15.75" customHeight="1"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IF(NOT($A56=""),VLOOKUP($A56,GENERAL!$A$2:O$216,12,FALSE),"")</f>
        <v/>
      </c>
      <c r="M56" s="15" t="str">
        <f>IF(NOT($A56=""),VLOOKUP($A56,GENERAL!$A$2:P$216,13,FALSE),"")</f>
        <v/>
      </c>
      <c r="N56" s="15" t="str">
        <f>IF(NOT($A56=""),VLOOKUP($A56,GENERAL!$A$2:Q$216,14,FALSE),"")</f>
        <v/>
      </c>
      <c r="O56" s="15" t="str">
        <f>IF(NOT($A56=""),VLOOKUP($A56,GENERAL!$A$2:R$216,15,FALSE),"")</f>
        <v/>
      </c>
    </row>
    <row r="57" ht="15.75" customHeight="1"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IF(NOT($A57=""),VLOOKUP($A57,GENERAL!$A$2:O$216,12,FALSE),"")</f>
        <v/>
      </c>
      <c r="M57" s="15" t="str">
        <f>IF(NOT($A57=""),VLOOKUP($A57,GENERAL!$A$2:P$216,13,FALSE),"")</f>
        <v/>
      </c>
      <c r="N57" s="15" t="str">
        <f>IF(NOT($A57=""),VLOOKUP($A57,GENERAL!$A$2:Q$216,14,FALSE),"")</f>
        <v/>
      </c>
      <c r="O57" s="15" t="str">
        <f>IF(NOT($A57=""),VLOOKUP($A57,GENERAL!$A$2:R$216,15,FALSE),"")</f>
        <v/>
      </c>
    </row>
    <row r="58" ht="15.75" customHeight="1"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IF(NOT($A58=""),VLOOKUP($A58,GENERAL!$A$2:O$216,12,FALSE),"")</f>
        <v/>
      </c>
      <c r="M58" s="15" t="str">
        <f>IF(NOT($A58=""),VLOOKUP($A58,GENERAL!$A$2:P$216,13,FALSE),"")</f>
        <v/>
      </c>
      <c r="N58" s="15" t="str">
        <f>IF(NOT($A58=""),VLOOKUP($A58,GENERAL!$A$2:Q$216,14,FALSE),"")</f>
        <v/>
      </c>
      <c r="O58" s="15" t="str">
        <f>IF(NOT($A58=""),VLOOKUP($A58,GENERAL!$A$2:R$216,15,FALSE),"")</f>
        <v/>
      </c>
    </row>
    <row r="59" ht="15.75" customHeight="1"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IF(NOT($A59=""),VLOOKUP($A59,GENERAL!$A$2:O$216,12,FALSE),"")</f>
        <v/>
      </c>
      <c r="M59" s="15" t="str">
        <f>IF(NOT($A59=""),VLOOKUP($A59,GENERAL!$A$2:P$216,13,FALSE),"")</f>
        <v/>
      </c>
      <c r="N59" s="15" t="str">
        <f>IF(NOT($A59=""),VLOOKUP($A59,GENERAL!$A$2:Q$216,14,FALSE),"")</f>
        <v/>
      </c>
      <c r="O59" s="15" t="str">
        <f>IF(NOT($A59=""),VLOOKUP($A59,GENERAL!$A$2:R$216,15,FALSE),"")</f>
        <v/>
      </c>
    </row>
    <row r="60" ht="15.75" customHeight="1"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IF(NOT($A60=""),VLOOKUP($A60,GENERAL!$A$2:O$216,12,FALSE),"")</f>
        <v/>
      </c>
      <c r="M60" s="15" t="str">
        <f>IF(NOT($A60=""),VLOOKUP($A60,GENERAL!$A$2:P$216,13,FALSE),"")</f>
        <v/>
      </c>
      <c r="N60" s="15" t="str">
        <f>IF(NOT($A60=""),VLOOKUP($A60,GENERAL!$A$2:Q$216,14,FALSE),"")</f>
        <v/>
      </c>
      <c r="O60" s="15" t="str">
        <f>IF(NOT($A60=""),VLOOKUP($A60,GENERAL!$A$2:R$216,15,FALSE),"")</f>
        <v/>
      </c>
    </row>
    <row r="61" ht="15.75" customHeight="1"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IF(NOT($A61=""),VLOOKUP($A61,GENERAL!$A$2:O$216,12,FALSE),"")</f>
        <v/>
      </c>
      <c r="M61" s="15" t="str">
        <f>IF(NOT($A61=""),VLOOKUP($A61,GENERAL!$A$2:P$216,13,FALSE),"")</f>
        <v/>
      </c>
      <c r="N61" s="15" t="str">
        <f>IF(NOT($A61=""),VLOOKUP($A61,GENERAL!$A$2:Q$216,14,FALSE),"")</f>
        <v/>
      </c>
      <c r="O61" s="15" t="str">
        <f>IF(NOT($A61=""),VLOOKUP($A61,GENERAL!$A$2:R$216,15,FALSE),"")</f>
        <v/>
      </c>
    </row>
    <row r="62" ht="15.75" customHeight="1"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IF(NOT($A62=""),VLOOKUP($A62,GENERAL!$A$2:O$216,12,FALSE),"")</f>
        <v/>
      </c>
      <c r="M62" s="15" t="str">
        <f>IF(NOT($A62=""),VLOOKUP($A62,GENERAL!$A$2:P$216,13,FALSE),"")</f>
        <v/>
      </c>
      <c r="N62" s="15" t="str">
        <f>IF(NOT($A62=""),VLOOKUP($A62,GENERAL!$A$2:Q$216,14,FALSE),"")</f>
        <v/>
      </c>
      <c r="O62" s="15" t="str">
        <f>IF(NOT($A62=""),VLOOKUP($A62,GENERAL!$A$2:R$216,15,FALSE),"")</f>
        <v/>
      </c>
    </row>
    <row r="63" ht="15.75" customHeight="1">
      <c r="H63" s="18" t="str">
        <f t="shared" ref="H63:K63" si="62">IF(NOT($A63=""),CEILING($G63*(1+L63),50),"")</f>
        <v/>
      </c>
      <c r="I63" s="18" t="str">
        <f t="shared" si="62"/>
        <v/>
      </c>
      <c r="J63" s="18" t="str">
        <f t="shared" si="62"/>
        <v/>
      </c>
      <c r="K63" s="18" t="str">
        <f t="shared" si="62"/>
        <v/>
      </c>
      <c r="L63" s="15" t="str">
        <f>IF(NOT($A63=""),VLOOKUP($A63,GENERAL!$A$2:O$216,12,FALSE),"")</f>
        <v/>
      </c>
      <c r="M63" s="15" t="str">
        <f>IF(NOT($A63=""),VLOOKUP($A63,GENERAL!$A$2:P$216,13,FALSE),"")</f>
        <v/>
      </c>
      <c r="N63" s="15" t="str">
        <f>IF(NOT($A63=""),VLOOKUP($A63,GENERAL!$A$2:Q$216,14,FALSE),"")</f>
        <v/>
      </c>
      <c r="O63" s="15" t="str">
        <f>IF(NOT($A63=""),VLOOKUP($A63,GENERAL!$A$2:R$216,15,FALSE),"")</f>
        <v/>
      </c>
    </row>
    <row r="64" ht="15.75" customHeight="1">
      <c r="L64" s="15" t="str">
        <f>IF(NOT($A64=""),VLOOKUP($A64,GENERAL!$A$2:O$216,12,FALSE),"")</f>
        <v/>
      </c>
      <c r="M64" s="15" t="str">
        <f>IF(NOT($A64=""),VLOOKUP($A64,GENERAL!$A$2:P$216,13,FALSE),"")</f>
        <v/>
      </c>
      <c r="N64" s="15" t="str">
        <f>IF(NOT($A64=""),VLOOKUP($A64,GENERAL!$A$2:Q$216,14,FALSE),"")</f>
        <v/>
      </c>
      <c r="O64" s="15" t="str">
        <f>IF(NOT($A64=""),VLOOKUP($A64,GENERAL!$A$2:R$216,15,FALSE),"")</f>
        <v/>
      </c>
    </row>
    <row r="65" ht="15.75" customHeight="1">
      <c r="L65" s="15" t="str">
        <f>IF(NOT($A65=""),VLOOKUP($A65,GENERAL!$A$2:O$216,12,FALSE),"")</f>
        <v/>
      </c>
      <c r="M65" s="15" t="str">
        <f>IF(NOT($A65=""),VLOOKUP($A65,GENERAL!$A$2:P$216,13,FALSE),"")</f>
        <v/>
      </c>
      <c r="N65" s="15" t="str">
        <f>IF(NOT($A65=""),VLOOKUP($A65,GENERAL!$A$2:Q$216,14,FALSE),"")</f>
        <v/>
      </c>
      <c r="O65" s="15" t="str">
        <f>IF(NOT($A65=""),VLOOKUP($A65,GENERAL!$A$2:R$216,15,FALSE),"")</f>
        <v/>
      </c>
    </row>
    <row r="66" ht="15.75" customHeight="1">
      <c r="L66" s="15" t="str">
        <f>IF(NOT($A66=""),VLOOKUP($A66,GENERAL!$A$2:O$216,12,FALSE),"")</f>
        <v/>
      </c>
      <c r="M66" s="15" t="str">
        <f>IF(NOT($A66=""),VLOOKUP($A66,GENERAL!$A$2:P$216,13,FALSE),"")</f>
        <v/>
      </c>
      <c r="N66" s="15" t="str">
        <f>IF(NOT($A66=""),VLOOKUP($A66,GENERAL!$A$2:Q$216,14,FALSE),"")</f>
        <v/>
      </c>
      <c r="O66" s="15" t="str">
        <f>IF(NOT($A66=""),VLOOKUP($A66,GENERAL!$A$2:R$216,15,FALSE),"")</f>
        <v/>
      </c>
    </row>
    <row r="67" ht="15.75" customHeight="1">
      <c r="L67" s="15" t="str">
        <f>IF(NOT($A67=""),VLOOKUP($A67,GENERAL!$A$2:O$216,12,FALSE),"")</f>
        <v/>
      </c>
      <c r="M67" s="15" t="str">
        <f>IF(NOT($A67=""),VLOOKUP($A67,GENERAL!$A$2:P$216,13,FALSE),"")</f>
        <v/>
      </c>
      <c r="N67" s="15" t="str">
        <f>IF(NOT($A67=""),VLOOKUP($A67,GENERAL!$A$2:Q$216,14,FALSE),"")</f>
        <v/>
      </c>
      <c r="O67" s="15" t="str">
        <f>IF(NOT($A67=""),VLOOKUP($A67,GENERAL!$A$2:R$216,15,FALSE),"")</f>
        <v/>
      </c>
    </row>
    <row r="68" ht="15.75" customHeight="1">
      <c r="L68" s="15" t="str">
        <f>IF(NOT($A68=""),VLOOKUP($A68,GENERAL!$A$2:O$216,12,FALSE),"")</f>
        <v/>
      </c>
      <c r="M68" s="15" t="str">
        <f>IF(NOT($A68=""),VLOOKUP($A68,GENERAL!$A$2:P$216,13,FALSE),"")</f>
        <v/>
      </c>
      <c r="N68" s="15" t="str">
        <f>IF(NOT($A68=""),VLOOKUP($A68,GENERAL!$A$2:Q$216,14,FALSE),"")</f>
        <v/>
      </c>
      <c r="O68" s="15" t="str">
        <f>IF(NOT($A68=""),VLOOKUP($A68,GENERAL!$A$2:R$216,15,FALSE),"")</f>
        <v/>
      </c>
    </row>
    <row r="69" ht="15.75" customHeight="1">
      <c r="L69" s="15" t="str">
        <f>IF(NOT($A69=""),VLOOKUP($A69,GENERAL!$A$2:O$216,12,FALSE),"")</f>
        <v/>
      </c>
      <c r="M69" s="15" t="str">
        <f>IF(NOT($A69=""),VLOOKUP($A69,GENERAL!$A$2:P$216,13,FALSE),"")</f>
        <v/>
      </c>
      <c r="N69" s="15" t="str">
        <f>IF(NOT($A69=""),VLOOKUP($A69,GENERAL!$A$2:Q$216,14,FALSE),"")</f>
        <v/>
      </c>
      <c r="O69" s="15" t="str">
        <f>IF(NOT($A69=""),VLOOKUP($A69,GENERAL!$A$2:R$216,15,FALSE),"")</f>
        <v/>
      </c>
    </row>
    <row r="70" ht="15.75" customHeight="1">
      <c r="L70" s="15" t="str">
        <f>IF(NOT($A70=""),VLOOKUP($A70,GENERAL!$A$2:O$216,12,FALSE),"")</f>
        <v/>
      </c>
      <c r="M70" s="15" t="str">
        <f>IF(NOT($A70=""),VLOOKUP($A70,GENERAL!$A$2:P$216,13,FALSE),"")</f>
        <v/>
      </c>
      <c r="N70" s="15" t="str">
        <f>IF(NOT($A70=""),VLOOKUP($A70,GENERAL!$A$2:Q$216,14,FALSE),"")</f>
        <v/>
      </c>
      <c r="O70" s="15" t="str">
        <f>IF(NOT($A70=""),VLOOKUP($A70,GENERAL!$A$2:R$216,15,FALSE),"")</f>
        <v/>
      </c>
    </row>
    <row r="71" ht="15.75" customHeight="1">
      <c r="L71" s="15" t="str">
        <f>IF(NOT($A71=""),VLOOKUP($A71,GENERAL!$A$2:O$216,12,FALSE),"")</f>
        <v/>
      </c>
      <c r="M71" s="15" t="str">
        <f>IF(NOT($A71=""),VLOOKUP($A71,GENERAL!$A$2:P$216,13,FALSE),"")</f>
        <v/>
      </c>
      <c r="N71" s="15" t="str">
        <f>IF(NOT($A71=""),VLOOKUP($A71,GENERAL!$A$2:Q$216,14,FALSE),"")</f>
        <v/>
      </c>
      <c r="O71" s="15" t="str">
        <f>IF(NOT($A71=""),VLOOKUP($A71,GENERAL!$A$2:R$216,15,FALSE),"")</f>
        <v/>
      </c>
    </row>
    <row r="72" ht="15.75" customHeight="1">
      <c r="L72" s="15" t="str">
        <f>IF(NOT($A72=""),VLOOKUP($A72,GENERAL!$A$2:O$216,12,FALSE),"")</f>
        <v/>
      </c>
      <c r="M72" s="15" t="str">
        <f>IF(NOT($A72=""),VLOOKUP($A72,GENERAL!$A$2:P$216,13,FALSE),"")</f>
        <v/>
      </c>
      <c r="N72" s="15" t="str">
        <f>IF(NOT($A72=""),VLOOKUP($A72,GENERAL!$A$2:Q$216,14,FALSE),"")</f>
        <v/>
      </c>
      <c r="O72" s="15" t="str">
        <f>IF(NOT($A72=""),VLOOKUP($A72,GENERAL!$A$2:R$216,15,FALSE),"")</f>
        <v/>
      </c>
    </row>
    <row r="73" ht="15.75" customHeight="1">
      <c r="L73" s="15" t="str">
        <f>IF(NOT($A73=""),VLOOKUP($A73,GENERAL!$A$2:O$216,12,FALSE),"")</f>
        <v/>
      </c>
      <c r="M73" s="15" t="str">
        <f>IF(NOT($A73=""),VLOOKUP($A73,GENERAL!$A$2:P$216,13,FALSE),"")</f>
        <v/>
      </c>
      <c r="N73" s="15" t="str">
        <f>IF(NOT($A73=""),VLOOKUP($A73,GENERAL!$A$2:Q$216,14,FALSE),"")</f>
        <v/>
      </c>
      <c r="O73" s="15" t="str">
        <f>IF(NOT($A73=""),VLOOKUP($A73,GENERAL!$A$2:R$216,15,FALSE),"")</f>
        <v/>
      </c>
    </row>
    <row r="74" ht="15.75" customHeight="1">
      <c r="L74" s="15" t="str">
        <f>IF(NOT($A74=""),VLOOKUP($A74,GENERAL!$A$2:O$216,12,FALSE),"")</f>
        <v/>
      </c>
      <c r="M74" s="15" t="str">
        <f>IF(NOT($A74=""),VLOOKUP($A74,GENERAL!$A$2:P$216,13,FALSE),"")</f>
        <v/>
      </c>
      <c r="N74" s="15" t="str">
        <f>IF(NOT($A74=""),VLOOKUP($A74,GENERAL!$A$2:Q$216,14,FALSE),"")</f>
        <v/>
      </c>
      <c r="O74" s="15" t="str">
        <f>IF(NOT($A74=""),VLOOKUP($A74,GENERAL!$A$2:R$216,15,FALSE),"")</f>
        <v/>
      </c>
    </row>
    <row r="75" ht="15.75" customHeight="1">
      <c r="L75" s="15" t="str">
        <f>IF(NOT($A75=""),VLOOKUP($A75,GENERAL!$A$2:O$216,12,FALSE),"")</f>
        <v/>
      </c>
      <c r="M75" s="15" t="str">
        <f>IF(NOT($A75=""),VLOOKUP($A75,GENERAL!$A$2:P$216,13,FALSE),"")</f>
        <v/>
      </c>
      <c r="N75" s="15" t="str">
        <f>IF(NOT($A75=""),VLOOKUP($A75,GENERAL!$A$2:Q$216,14,FALSE),"")</f>
        <v/>
      </c>
      <c r="O75" s="15" t="str">
        <f>IF(NOT($A75=""),VLOOKUP($A75,GENERAL!$A$2:R$216,15,FALSE),"")</f>
        <v/>
      </c>
    </row>
    <row r="76" ht="15.75" customHeight="1">
      <c r="L76" s="15" t="str">
        <f>IF(NOT($A76=""),VLOOKUP($A76,GENERAL!$A$2:O$216,12,FALSE),"")</f>
        <v/>
      </c>
      <c r="M76" s="15" t="str">
        <f>IF(NOT($A76=""),VLOOKUP($A76,GENERAL!$A$2:P$216,13,FALSE),"")</f>
        <v/>
      </c>
      <c r="N76" s="15" t="str">
        <f>IF(NOT($A76=""),VLOOKUP($A76,GENERAL!$A$2:Q$216,14,FALSE),"")</f>
        <v/>
      </c>
      <c r="O76" s="15" t="str">
        <f>IF(NOT($A76=""),VLOOKUP($A76,GENERAL!$A$2:R$216,15,FALSE),"")</f>
        <v/>
      </c>
    </row>
    <row r="77" ht="15.75" customHeight="1">
      <c r="L77" s="15" t="str">
        <f>IF(NOT($A77=""),VLOOKUP($A77,GENERAL!$A$2:O$216,12,FALSE),"")</f>
        <v/>
      </c>
      <c r="M77" s="15" t="str">
        <f>IF(NOT($A77=""),VLOOKUP($A77,GENERAL!$A$2:P$216,13,FALSE),"")</f>
        <v/>
      </c>
      <c r="N77" s="15" t="str">
        <f>IF(NOT($A77=""),VLOOKUP($A77,GENERAL!$A$2:Q$216,14,FALSE),"")</f>
        <v/>
      </c>
      <c r="O77" s="15" t="str">
        <f>IF(NOT($A77=""),VLOOKUP($A77,GENERAL!$A$2:R$216,15,FALSE),"")</f>
        <v/>
      </c>
    </row>
    <row r="78" ht="15.75" customHeight="1">
      <c r="L78" s="15" t="str">
        <f>IF(NOT($A78=""),VLOOKUP($A78,GENERAL!$A$2:O$216,12,FALSE),"")</f>
        <v/>
      </c>
      <c r="M78" s="15" t="str">
        <f>IF(NOT($A78=""),VLOOKUP($A78,GENERAL!$A$2:P$216,13,FALSE),"")</f>
        <v/>
      </c>
      <c r="N78" s="15" t="str">
        <f>IF(NOT($A78=""),VLOOKUP($A78,GENERAL!$A$2:Q$216,14,FALSE),"")</f>
        <v/>
      </c>
      <c r="O78" s="15" t="str">
        <f>IF(NOT($A78=""),VLOOKUP($A78,GENERAL!$A$2:R$216,15,FALSE),"")</f>
        <v/>
      </c>
    </row>
    <row r="79" ht="15.75" customHeight="1">
      <c r="L79" s="15" t="str">
        <f>IF(NOT($A79=""),VLOOKUP($A79,GENERAL!$A$2:O$216,12,FALSE),"")</f>
        <v/>
      </c>
      <c r="M79" s="15" t="str">
        <f>IF(NOT($A79=""),VLOOKUP($A79,GENERAL!$A$2:P$216,13,FALSE),"")</f>
        <v/>
      </c>
      <c r="N79" s="15" t="str">
        <f>IF(NOT($A79=""),VLOOKUP($A79,GENERAL!$A$2:Q$216,14,FALSE),"")</f>
        <v/>
      </c>
      <c r="O79" s="15" t="str">
        <f>IF(NOT($A79=""),VLOOKUP($A79,GENERAL!$A$2:R$216,15,FALSE),"")</f>
        <v/>
      </c>
    </row>
    <row r="80" ht="15.75" customHeight="1">
      <c r="L80" s="15" t="str">
        <f>IF(NOT($A80=""),VLOOKUP($A80,GENERAL!$A$2:O$216,12,FALSE),"")</f>
        <v/>
      </c>
      <c r="M80" s="15" t="str">
        <f>IF(NOT($A80=""),VLOOKUP($A80,GENERAL!$A$2:P$216,13,FALSE),"")</f>
        <v/>
      </c>
      <c r="N80" s="15" t="str">
        <f>IF(NOT($A80=""),VLOOKUP($A80,GENERAL!$A$2:Q$216,14,FALSE),"")</f>
        <v/>
      </c>
      <c r="O80" s="15" t="str">
        <f>IF(NOT($A80=""),VLOOKUP($A80,GENERAL!$A$2:R$216,15,FALSE),"")</f>
        <v/>
      </c>
    </row>
    <row r="81" ht="15.75" customHeight="1">
      <c r="L81" s="15" t="str">
        <f>IF(NOT($A81=""),VLOOKUP($A81,GENERAL!$A$2:O$216,12,FALSE),"")</f>
        <v/>
      </c>
      <c r="M81" s="15" t="str">
        <f>IF(NOT($A81=""),VLOOKUP($A81,GENERAL!$A$2:P$216,13,FALSE),"")</f>
        <v/>
      </c>
      <c r="N81" s="15" t="str">
        <f>IF(NOT($A81=""),VLOOKUP($A81,GENERAL!$A$2:Q$216,14,FALSE),"")</f>
        <v/>
      </c>
      <c r="O81" s="15" t="str">
        <f>IF(NOT($A81=""),VLOOKUP($A81,GENERAL!$A$2:R$216,15,FALSE),"")</f>
        <v/>
      </c>
    </row>
    <row r="82" ht="15.75" customHeight="1">
      <c r="L82" s="15" t="str">
        <f>IF(NOT($A82=""),VLOOKUP($A82,GENERAL!$A$2:O$216,12,FALSE),"")</f>
        <v/>
      </c>
      <c r="M82" s="15" t="str">
        <f>IF(NOT($A82=""),VLOOKUP($A82,GENERAL!$A$2:P$216,13,FALSE),"")</f>
        <v/>
      </c>
      <c r="N82" s="15" t="str">
        <f>IF(NOT($A82=""),VLOOKUP($A82,GENERAL!$A$2:Q$216,14,FALSE),"")</f>
        <v/>
      </c>
      <c r="O82" s="15" t="str">
        <f>IF(NOT($A82=""),VLOOKUP($A82,GENERAL!$A$2:R$216,15,FALSE),"")</f>
        <v/>
      </c>
    </row>
    <row r="83" ht="15.75" customHeight="1">
      <c r="L83" s="15" t="str">
        <f>IF(NOT($A83=""),VLOOKUP($A83,GENERAL!$A$2:O$216,12,FALSE),"")</f>
        <v/>
      </c>
      <c r="M83" s="15" t="str">
        <f>IF(NOT($A83=""),VLOOKUP($A83,GENERAL!$A$2:P$216,13,FALSE),"")</f>
        <v/>
      </c>
      <c r="N83" s="15" t="str">
        <f>IF(NOT($A83=""),VLOOKUP($A83,GENERAL!$A$2:Q$216,14,FALSE),"")</f>
        <v/>
      </c>
      <c r="O83" s="15" t="str">
        <f>IF(NOT($A83=""),VLOOKUP($A83,GENERAL!$A$2:R$216,15,FALSE),"")</f>
        <v/>
      </c>
    </row>
    <row r="84" ht="15.75" customHeight="1">
      <c r="L84" s="15" t="str">
        <f>IF(NOT($A84=""),VLOOKUP($A84,GENERAL!$A$2:O$216,12,FALSE),"")</f>
        <v/>
      </c>
      <c r="M84" s="15" t="str">
        <f>IF(NOT($A84=""),VLOOKUP($A84,GENERAL!$A$2:P$216,13,FALSE),"")</f>
        <v/>
      </c>
      <c r="N84" s="15" t="str">
        <f>IF(NOT($A84=""),VLOOKUP($A84,GENERAL!$A$2:Q$216,14,FALSE),"")</f>
        <v/>
      </c>
      <c r="O84" s="15" t="str">
        <f>IF(NOT($A84=""),VLOOKUP($A84,GENERAL!$A$2:R$216,15,FALSE),"")</f>
        <v/>
      </c>
    </row>
    <row r="85" ht="15.75" customHeight="1">
      <c r="L85" s="15" t="str">
        <f>IF(NOT($A85=""),VLOOKUP($A85,GENERAL!$A$2:O$216,12,FALSE),"")</f>
        <v/>
      </c>
      <c r="M85" s="15" t="str">
        <f>IF(NOT($A85=""),VLOOKUP($A85,GENERAL!$A$2:P$216,13,FALSE),"")</f>
        <v/>
      </c>
      <c r="N85" s="15" t="str">
        <f>IF(NOT($A85=""),VLOOKUP($A85,GENERAL!$A$2:Q$216,14,FALSE),"")</f>
        <v/>
      </c>
      <c r="O85" s="15" t="str">
        <f>IF(NOT($A85=""),VLOOKUP($A85,GENERAL!$A$2:R$216,15,FALSE),"")</f>
        <v/>
      </c>
    </row>
    <row r="86" ht="15.75" customHeight="1">
      <c r="L86" s="15" t="str">
        <f>IF(NOT($A86=""),VLOOKUP($A86,GENERAL!$A$2:O$216,12,FALSE),"")</f>
        <v/>
      </c>
      <c r="M86" s="15" t="str">
        <f>IF(NOT($A86=""),VLOOKUP($A86,GENERAL!$A$2:P$216,13,FALSE),"")</f>
        <v/>
      </c>
      <c r="N86" s="15" t="str">
        <f>IF(NOT($A86=""),VLOOKUP($A86,GENERAL!$A$2:Q$216,14,FALSE),"")</f>
        <v/>
      </c>
      <c r="O86" s="15" t="str">
        <f>IF(NOT($A86=""),VLOOKUP($A86,GENERAL!$A$2:R$216,15,FALSE),"")</f>
        <v/>
      </c>
    </row>
    <row r="87" ht="15.75" customHeight="1">
      <c r="L87" s="15" t="str">
        <f>IF(NOT($A87=""),VLOOKUP($A87,GENERAL!$A$2:O$216,12,FALSE),"")</f>
        <v/>
      </c>
      <c r="M87" s="15" t="str">
        <f>IF(NOT($A87=""),VLOOKUP($A87,GENERAL!$A$2:P$216,13,FALSE),"")</f>
        <v/>
      </c>
      <c r="N87" s="15" t="str">
        <f>IF(NOT($A87=""),VLOOKUP($A87,GENERAL!$A$2:Q$216,14,FALSE),"")</f>
        <v/>
      </c>
      <c r="O87" s="15" t="str">
        <f>IF(NOT($A87=""),VLOOKUP($A87,GENERAL!$A$2:R$216,15,FALSE),"")</f>
        <v/>
      </c>
    </row>
    <row r="88" ht="15.75" customHeight="1">
      <c r="L88" s="15" t="str">
        <f>IF(NOT($A88=""),VLOOKUP($A88,GENERAL!$A$2:O$216,12,FALSE),"")</f>
        <v/>
      </c>
      <c r="M88" s="15" t="str">
        <f>IF(NOT($A88=""),VLOOKUP($A88,GENERAL!$A$2:P$216,13,FALSE),"")</f>
        <v/>
      </c>
      <c r="N88" s="15" t="str">
        <f>IF(NOT($A88=""),VLOOKUP($A88,GENERAL!$A$2:Q$216,14,FALSE),"")</f>
        <v/>
      </c>
      <c r="O88" s="15" t="str">
        <f>IF(NOT($A88=""),VLOOKUP($A88,GENERAL!$A$2:R$216,15,FALSE),"")</f>
        <v/>
      </c>
    </row>
    <row r="89" ht="15.75" customHeight="1">
      <c r="L89" s="15" t="str">
        <f>IF(NOT($A89=""),VLOOKUP($A89,GENERAL!$A$2:O$216,12,FALSE),"")</f>
        <v/>
      </c>
      <c r="M89" s="15" t="str">
        <f>IF(NOT($A89=""),VLOOKUP($A89,GENERAL!$A$2:P$216,13,FALSE),"")</f>
        <v/>
      </c>
      <c r="N89" s="15" t="str">
        <f>IF(NOT($A89=""),VLOOKUP($A89,GENERAL!$A$2:Q$216,14,FALSE),"")</f>
        <v/>
      </c>
      <c r="O89" s="15" t="str">
        <f>IF(NOT($A89=""),VLOOKUP($A89,GENERAL!$A$2:R$216,15,FALSE),"")</f>
        <v/>
      </c>
    </row>
    <row r="90" ht="15.75" customHeight="1">
      <c r="L90" s="15" t="str">
        <f>IF(NOT($A90=""),VLOOKUP($A90,GENERAL!$A$2:O$216,12,FALSE),"")</f>
        <v/>
      </c>
      <c r="M90" s="15" t="str">
        <f>IF(NOT($A90=""),VLOOKUP($A90,GENERAL!$A$2:P$216,13,FALSE),"")</f>
        <v/>
      </c>
      <c r="N90" s="15" t="str">
        <f>IF(NOT($A90=""),VLOOKUP($A90,GENERAL!$A$2:Q$216,14,FALSE),"")</f>
        <v/>
      </c>
      <c r="O90" s="15" t="str">
        <f>IF(NOT($A90=""),VLOOKUP($A90,GENERAL!$A$2:R$216,15,FALSE),"")</f>
        <v/>
      </c>
    </row>
    <row r="91" ht="15.75" customHeight="1">
      <c r="L91" s="15" t="str">
        <f>IF(NOT($A91=""),VLOOKUP($A91,GENERAL!$A$2:O$216,12,FALSE),"")</f>
        <v/>
      </c>
      <c r="M91" s="15" t="str">
        <f>IF(NOT($A91=""),VLOOKUP($A91,GENERAL!$A$2:P$216,13,FALSE),"")</f>
        <v/>
      </c>
      <c r="N91" s="15" t="str">
        <f>IF(NOT($A91=""),VLOOKUP($A91,GENERAL!$A$2:Q$216,14,FALSE),"")</f>
        <v/>
      </c>
      <c r="O91" s="15" t="str">
        <f>IF(NOT($A91=""),VLOOKUP($A91,GENERAL!$A$2:R$216,15,FALSE),"")</f>
        <v/>
      </c>
    </row>
    <row r="92" ht="15.75" customHeight="1">
      <c r="L92" s="15" t="str">
        <f>IF(NOT($A92=""),VLOOKUP($A92,GENERAL!$A$2:O$216,12,FALSE),"")</f>
        <v/>
      </c>
      <c r="M92" s="15" t="str">
        <f>IF(NOT($A92=""),VLOOKUP($A92,GENERAL!$A$2:P$216,13,FALSE),"")</f>
        <v/>
      </c>
      <c r="N92" s="15" t="str">
        <f>IF(NOT($A92=""),VLOOKUP($A92,GENERAL!$A$2:Q$216,14,FALSE),"")</f>
        <v/>
      </c>
      <c r="O92" s="15" t="str">
        <f>IF(NOT($A92=""),VLOOKUP($A92,GENERAL!$A$2:R$216,15,FALSE),"")</f>
        <v/>
      </c>
    </row>
    <row r="93" ht="15.75" customHeight="1">
      <c r="L93" s="15" t="str">
        <f>IF(NOT($A93=""),VLOOKUP($A93,GENERAL!$A$2:O$216,12,FALSE),"")</f>
        <v/>
      </c>
      <c r="M93" s="15" t="str">
        <f>IF(NOT($A93=""),VLOOKUP($A93,GENERAL!$A$2:P$216,13,FALSE),"")</f>
        <v/>
      </c>
      <c r="N93" s="15" t="str">
        <f>IF(NOT($A93=""),VLOOKUP($A93,GENERAL!$A$2:Q$216,14,FALSE),"")</f>
        <v/>
      </c>
      <c r="O93" s="15" t="str">
        <f>IF(NOT($A93=""),VLOOKUP($A93,GENERAL!$A$2:R$216,15,FALSE),"")</f>
        <v/>
      </c>
    </row>
    <row r="94" ht="15.75" customHeight="1">
      <c r="L94" s="15" t="str">
        <f>IF(NOT($A94=""),VLOOKUP($A94,GENERAL!$A$2:O$216,12,FALSE),"")</f>
        <v/>
      </c>
      <c r="M94" s="15" t="str">
        <f>IF(NOT($A94=""),VLOOKUP($A94,GENERAL!$A$2:P$216,13,FALSE),"")</f>
        <v/>
      </c>
      <c r="N94" s="15" t="str">
        <f>IF(NOT($A94=""),VLOOKUP($A94,GENERAL!$A$2:Q$216,14,FALSE),"")</f>
        <v/>
      </c>
      <c r="O94" s="15" t="str">
        <f>IF(NOT($A94=""),VLOOKUP($A94,GENERAL!$A$2:R$216,15,FALSE),"")</f>
        <v/>
      </c>
    </row>
    <row r="95" ht="15.75" customHeight="1">
      <c r="L95" s="15" t="str">
        <f>IF(NOT($A95=""),VLOOKUP($A95,GENERAL!$A$2:O$216,12,FALSE),"")</f>
        <v/>
      </c>
      <c r="M95" s="15" t="str">
        <f>IF(NOT($A95=""),VLOOKUP($A95,GENERAL!$A$2:P$216,13,FALSE),"")</f>
        <v/>
      </c>
      <c r="N95" s="15" t="str">
        <f>IF(NOT($A95=""),VLOOKUP($A95,GENERAL!$A$2:Q$216,14,FALSE),"")</f>
        <v/>
      </c>
      <c r="O95" s="15" t="str">
        <f>IF(NOT($A95=""),VLOOKUP($A95,GENERAL!$A$2:R$216,15,FALSE),"")</f>
        <v/>
      </c>
    </row>
    <row r="96" ht="15.75" customHeight="1">
      <c r="L96" s="15" t="str">
        <f>IF(NOT($A96=""),VLOOKUP($A96,GENERAL!$A$2:O$216,12,FALSE),"")</f>
        <v/>
      </c>
      <c r="M96" s="15" t="str">
        <f>IF(NOT($A96=""),VLOOKUP($A96,GENERAL!$A$2:P$216,13,FALSE),"")</f>
        <v/>
      </c>
      <c r="N96" s="15" t="str">
        <f>IF(NOT($A96=""),VLOOKUP($A96,GENERAL!$A$2:Q$216,14,FALSE),"")</f>
        <v/>
      </c>
      <c r="O96" s="15" t="str">
        <f>IF(NOT($A96=""),VLOOKUP($A96,GENERAL!$A$2:R$216,15,FALSE),"")</f>
        <v/>
      </c>
    </row>
    <row r="97" ht="15.75" customHeight="1">
      <c r="L97" s="15" t="str">
        <f>IF(NOT($A97=""),VLOOKUP($A97,GENERAL!$A$2:O$216,12,FALSE),"")</f>
        <v/>
      </c>
      <c r="M97" s="15" t="str">
        <f>IF(NOT($A97=""),VLOOKUP($A97,GENERAL!$A$2:P$216,13,FALSE),"")</f>
        <v/>
      </c>
      <c r="N97" s="15" t="str">
        <f>IF(NOT($A97=""),VLOOKUP($A97,GENERAL!$A$2:Q$216,14,FALSE),"")</f>
        <v/>
      </c>
      <c r="O97" s="15" t="str">
        <f>IF(NOT($A97=""),VLOOKUP($A97,GENERAL!$A$2:R$216,15,FALSE),"")</f>
        <v/>
      </c>
    </row>
    <row r="98" ht="15.75" customHeight="1">
      <c r="L98" s="15" t="str">
        <f>IF(NOT($A98=""),VLOOKUP($A98,GENERAL!$A$2:O$216,12,FALSE),"")</f>
        <v/>
      </c>
      <c r="M98" s="15" t="str">
        <f>IF(NOT($A98=""),VLOOKUP($A98,GENERAL!$A$2:P$216,13,FALSE),"")</f>
        <v/>
      </c>
      <c r="N98" s="15" t="str">
        <f>IF(NOT($A98=""),VLOOKUP($A98,GENERAL!$A$2:Q$216,14,FALSE),"")</f>
        <v/>
      </c>
      <c r="O98" s="15" t="str">
        <f>IF(NOT($A98=""),VLOOKUP($A98,GENERAL!$A$2:R$216,15,FALSE),"")</f>
        <v/>
      </c>
    </row>
    <row r="99" ht="15.75" customHeight="1">
      <c r="L99" s="15" t="str">
        <f>IF(NOT($A99=""),VLOOKUP($A99,GENERAL!$A$2:O$216,12,FALSE),"")</f>
        <v/>
      </c>
      <c r="M99" s="15" t="str">
        <f>IF(NOT($A99=""),VLOOKUP($A99,GENERAL!$A$2:P$216,13,FALSE),"")</f>
        <v/>
      </c>
      <c r="N99" s="15" t="str">
        <f>IF(NOT($A99=""),VLOOKUP($A99,GENERAL!$A$2:Q$216,14,FALSE),"")</f>
        <v/>
      </c>
      <c r="O99" s="15" t="str">
        <f>IF(NOT($A99=""),VLOOKUP($A99,GENERAL!$A$2:R$216,15,FALSE),"")</f>
        <v/>
      </c>
    </row>
    <row r="100" ht="15.75" customHeight="1">
      <c r="L100" s="15" t="str">
        <f>IF(NOT($A100=""),VLOOKUP($A100,GENERAL!$A$2:O$216,12,FALSE),"")</f>
        <v/>
      </c>
      <c r="M100" s="15" t="str">
        <f>IF(NOT($A100=""),VLOOKUP($A100,GENERAL!$A$2:P$216,13,FALSE),"")</f>
        <v/>
      </c>
      <c r="N100" s="15" t="str">
        <f>IF(NOT($A100=""),VLOOKUP($A100,GENERAL!$A$2:Q$216,14,FALSE),"")</f>
        <v/>
      </c>
      <c r="O100" s="15" t="str">
        <f>IF(NOT($A100=""),VLOOKUP($A100,GENERAL!$A$2:R$216,15,FALSE),"")</f>
        <v/>
      </c>
    </row>
    <row r="101" ht="15.75" customHeight="1">
      <c r="L101" s="15" t="str">
        <f>IF(NOT($A101=""),VLOOKUP($A101,GENERAL!$A$2:O$216,12,FALSE),"")</f>
        <v/>
      </c>
      <c r="M101" s="15" t="str">
        <f>IF(NOT($A101=""),VLOOKUP($A101,GENERAL!$A$2:P$216,13,FALSE),"")</f>
        <v/>
      </c>
      <c r="N101" s="15" t="str">
        <f>IF(NOT($A101=""),VLOOKUP($A101,GENERAL!$A$2:Q$216,14,FALSE),"")</f>
        <v/>
      </c>
      <c r="O101" s="15" t="str">
        <f>IF(NOT($A101=""),VLOOKUP($A101,GENERAL!$A$2:R$216,15,FALSE),"")</f>
        <v/>
      </c>
    </row>
    <row r="102" ht="15.75" customHeight="1">
      <c r="L102" s="15" t="str">
        <f>IF(NOT($A102=""),VLOOKUP($A102,GENERAL!$A$2:O$216,12,FALSE),"")</f>
        <v/>
      </c>
      <c r="M102" s="15" t="str">
        <f>IF(NOT($A102=""),VLOOKUP($A102,GENERAL!$A$2:P$216,13,FALSE),"")</f>
        <v/>
      </c>
      <c r="N102" s="15" t="str">
        <f>IF(NOT($A102=""),VLOOKUP($A102,GENERAL!$A$2:Q$216,14,FALSE),"")</f>
        <v/>
      </c>
      <c r="O102" s="15" t="str">
        <f>IF(NOT($A102=""),VLOOKUP($A102,GENERAL!$A$2:R$216,15,FALSE),"")</f>
        <v/>
      </c>
    </row>
    <row r="103" ht="15.75" customHeight="1">
      <c r="L103" s="15" t="str">
        <f>IF(NOT($A103=""),VLOOKUP($A103,GENERAL!$A$2:O$216,12,FALSE),"")</f>
        <v/>
      </c>
      <c r="M103" s="15" t="str">
        <f>IF(NOT($A103=""),VLOOKUP($A103,GENERAL!$A$2:P$216,13,FALSE),"")</f>
        <v/>
      </c>
      <c r="N103" s="15" t="str">
        <f>IF(NOT($A103=""),VLOOKUP($A103,GENERAL!$A$2:Q$216,14,FALSE),"")</f>
        <v/>
      </c>
      <c r="O103" s="15" t="str">
        <f>IF(NOT($A103=""),VLOOKUP($A103,GENERAL!$A$2:R$216,15,FALSE),"")</f>
        <v/>
      </c>
    </row>
    <row r="104" ht="15.75" customHeight="1">
      <c r="L104" s="15" t="str">
        <f>IF(NOT($A104=""),VLOOKUP($A104,GENERAL!$A$2:O$216,12,FALSE),"")</f>
        <v/>
      </c>
      <c r="M104" s="15" t="str">
        <f>IF(NOT($A104=""),VLOOKUP($A104,GENERAL!$A$2:P$216,13,FALSE),"")</f>
        <v/>
      </c>
      <c r="N104" s="15" t="str">
        <f>IF(NOT($A104=""),VLOOKUP($A104,GENERAL!$A$2:Q$216,14,FALSE),"")</f>
        <v/>
      </c>
      <c r="O104" s="15" t="str">
        <f>IF(NOT($A104=""),VLOOKUP($A104,GENERAL!$A$2:R$216,15,FALSE),"")</f>
        <v/>
      </c>
    </row>
    <row r="105" ht="15.75" customHeight="1">
      <c r="L105" s="15" t="str">
        <f>IF(NOT($A105=""),VLOOKUP($A105,GENERAL!$A$2:O$216,12,FALSE),"")</f>
        <v/>
      </c>
      <c r="M105" s="15" t="str">
        <f>IF(NOT($A105=""),VLOOKUP($A105,GENERAL!$A$2:P$216,13,FALSE),"")</f>
        <v/>
      </c>
      <c r="N105" s="15" t="str">
        <f>IF(NOT($A105=""),VLOOKUP($A105,GENERAL!$A$2:Q$216,14,FALSE),"")</f>
        <v/>
      </c>
      <c r="O105" s="15" t="str">
        <f>IF(NOT($A105=""),VLOOKUP($A105,GENERAL!$A$2:R$216,15,FALSE),"")</f>
        <v/>
      </c>
    </row>
    <row r="106" ht="15.75" customHeight="1">
      <c r="L106" s="15" t="str">
        <f>IF(NOT($A106=""),VLOOKUP($A106,GENERAL!$A$2:O$216,12,FALSE),"")</f>
        <v/>
      </c>
      <c r="M106" s="15" t="str">
        <f>IF(NOT($A106=""),VLOOKUP($A106,GENERAL!$A$2:P$216,13,FALSE),"")</f>
        <v/>
      </c>
      <c r="N106" s="15" t="str">
        <f>IF(NOT($A106=""),VLOOKUP($A106,GENERAL!$A$2:Q$216,14,FALSE),"")</f>
        <v/>
      </c>
      <c r="O106" s="15" t="str">
        <f>IF(NOT($A106=""),VLOOKUP($A106,GENERAL!$A$2:R$216,15,FALSE),"")</f>
        <v/>
      </c>
    </row>
    <row r="107" ht="15.75" customHeight="1">
      <c r="L107" s="15" t="str">
        <f>IF(NOT($A107=""),VLOOKUP($A107,GENERAL!$A$2:O$216,12,FALSE),"")</f>
        <v/>
      </c>
      <c r="M107" s="15" t="str">
        <f>IF(NOT($A107=""),VLOOKUP($A107,GENERAL!$A$2:P$216,13,FALSE),"")</f>
        <v/>
      </c>
      <c r="N107" s="15" t="str">
        <f>IF(NOT($A107=""),VLOOKUP($A107,GENERAL!$A$2:Q$216,14,FALSE),"")</f>
        <v/>
      </c>
      <c r="O107" s="15" t="str">
        <f>IF(NOT($A107=""),VLOOKUP($A107,GENERAL!$A$2:R$216,15,FALSE),"")</f>
        <v/>
      </c>
    </row>
    <row r="108" ht="15.75" customHeight="1">
      <c r="L108" s="15" t="str">
        <f>IF(NOT($A108=""),VLOOKUP($A108,GENERAL!$A$2:O$216,12,FALSE),"")</f>
        <v/>
      </c>
      <c r="M108" s="15" t="str">
        <f>IF(NOT($A108=""),VLOOKUP($A108,GENERAL!$A$2:P$216,13,FALSE),"")</f>
        <v/>
      </c>
      <c r="N108" s="15" t="str">
        <f>IF(NOT($A108=""),VLOOKUP($A108,GENERAL!$A$2:Q$216,14,FALSE),"")</f>
        <v/>
      </c>
      <c r="O108" s="15" t="str">
        <f>IF(NOT($A108=""),VLOOKUP($A108,GENERAL!$A$2:R$216,15,FALSE),"")</f>
        <v/>
      </c>
    </row>
    <row r="109" ht="15.75" customHeight="1">
      <c r="L109" s="15" t="str">
        <f>IF(NOT($A109=""),VLOOKUP($A109,GENERAL!$A$2:O$216,12,FALSE),"")</f>
        <v/>
      </c>
      <c r="M109" s="15" t="str">
        <f>IF(NOT($A109=""),VLOOKUP($A109,GENERAL!$A$2:P$216,13,FALSE),"")</f>
        <v/>
      </c>
      <c r="N109" s="15" t="str">
        <f>IF(NOT($A109=""),VLOOKUP($A109,GENERAL!$A$2:Q$216,14,FALSE),"")</f>
        <v/>
      </c>
      <c r="O109" s="15" t="str">
        <f>IF(NOT($A109=""),VLOOKUP($A109,GENERAL!$A$2:R$216,15,FALSE),"")</f>
        <v/>
      </c>
    </row>
    <row r="110" ht="15.75" customHeight="1">
      <c r="L110" s="15" t="str">
        <f>IF(NOT($A110=""),VLOOKUP($A110,GENERAL!$A$2:O$216,12,FALSE),"")</f>
        <v/>
      </c>
      <c r="M110" s="15" t="str">
        <f>IF(NOT($A110=""),VLOOKUP($A110,GENERAL!$A$2:P$216,13,FALSE),"")</f>
        <v/>
      </c>
      <c r="N110" s="15" t="str">
        <f>IF(NOT($A110=""),VLOOKUP($A110,GENERAL!$A$2:Q$216,14,FALSE),"")</f>
        <v/>
      </c>
      <c r="O110" s="15" t="str">
        <f>IF(NOT($A110=""),VLOOKUP($A110,GENERAL!$A$2:R$216,15,FALSE),"")</f>
        <v/>
      </c>
    </row>
    <row r="111" ht="15.75" customHeight="1">
      <c r="L111" s="15" t="str">
        <f>IF(NOT($A111=""),VLOOKUP($A111,GENERAL!$A$2:O$216,12,FALSE),"")</f>
        <v/>
      </c>
      <c r="M111" s="15" t="str">
        <f>IF(NOT($A111=""),VLOOKUP($A111,GENERAL!$A$2:P$216,13,FALSE),"")</f>
        <v/>
      </c>
      <c r="N111" s="15" t="str">
        <f>IF(NOT($A111=""),VLOOKUP($A111,GENERAL!$A$2:Q$216,14,FALSE),"")</f>
        <v/>
      </c>
      <c r="O111" s="15" t="str">
        <f>IF(NOT($A111=""),VLOOKUP($A111,GENERAL!$A$2:R$216,15,FALSE),"")</f>
        <v/>
      </c>
    </row>
    <row r="112" ht="15.75" customHeight="1">
      <c r="L112" s="15" t="str">
        <f>IF(NOT($A112=""),VLOOKUP($A112,GENERAL!$A$2:O$216,12,FALSE),"")</f>
        <v/>
      </c>
      <c r="M112" s="15" t="str">
        <f>IF(NOT($A112=""),VLOOKUP($A112,GENERAL!$A$2:P$216,13,FALSE),"")</f>
        <v/>
      </c>
      <c r="N112" s="15" t="str">
        <f>IF(NOT($A112=""),VLOOKUP($A112,GENERAL!$A$2:Q$216,14,FALSE),"")</f>
        <v/>
      </c>
      <c r="O112" s="15" t="str">
        <f>IF(NOT($A112=""),VLOOKUP($A112,GENERAL!$A$2:R$216,15,FALSE),"")</f>
        <v/>
      </c>
    </row>
    <row r="113" ht="15.75" customHeight="1">
      <c r="L113" s="15" t="str">
        <f>IF(NOT($A113=""),VLOOKUP($A113,GENERAL!$A$2:O$216,12,FALSE),"")</f>
        <v/>
      </c>
      <c r="M113" s="15" t="str">
        <f>IF(NOT($A113=""),VLOOKUP($A113,GENERAL!$A$2:P$216,13,FALSE),"")</f>
        <v/>
      </c>
      <c r="N113" s="15" t="str">
        <f>IF(NOT($A113=""),VLOOKUP($A113,GENERAL!$A$2:Q$216,14,FALSE),"")</f>
        <v/>
      </c>
      <c r="O113" s="15" t="str">
        <f>IF(NOT($A113=""),VLOOKUP($A113,GENERAL!$A$2:R$216,15,FALSE),"")</f>
        <v/>
      </c>
    </row>
    <row r="114" ht="15.75" customHeight="1">
      <c r="L114" s="15" t="str">
        <f>IF(NOT($A114=""),VLOOKUP($A114,GENERAL!$A$2:O$216,12,FALSE),"")</f>
        <v/>
      </c>
      <c r="M114" s="15" t="str">
        <f>IF(NOT($A114=""),VLOOKUP($A114,GENERAL!$A$2:P$216,13,FALSE),"")</f>
        <v/>
      </c>
      <c r="N114" s="15" t="str">
        <f>IF(NOT($A114=""),VLOOKUP($A114,GENERAL!$A$2:Q$216,14,FALSE),"")</f>
        <v/>
      </c>
      <c r="O114" s="15" t="str">
        <f>IF(NOT($A114=""),VLOOKUP($A114,GENERAL!$A$2:R$216,15,FALSE),"")</f>
        <v/>
      </c>
    </row>
    <row r="115" ht="15.75" customHeight="1">
      <c r="L115" s="15" t="str">
        <f>IF(NOT($A115=""),VLOOKUP($A115,GENERAL!$A$2:O$216,12,FALSE),"")</f>
        <v/>
      </c>
      <c r="M115" s="15" t="str">
        <f>IF(NOT($A115=""),VLOOKUP($A115,GENERAL!$A$2:P$216,13,FALSE),"")</f>
        <v/>
      </c>
      <c r="N115" s="15" t="str">
        <f>IF(NOT($A115=""),VLOOKUP($A115,GENERAL!$A$2:Q$216,14,FALSE),"")</f>
        <v/>
      </c>
      <c r="O115" s="15" t="str">
        <f>IF(NOT($A115=""),VLOOKUP($A115,GENERAL!$A$2:R$216,15,FALSE),"")</f>
        <v/>
      </c>
    </row>
    <row r="116" ht="15.75" customHeight="1">
      <c r="L116" s="15" t="str">
        <f>IF(NOT($A116=""),VLOOKUP($A116,GENERAL!$A$2:O$216,12,FALSE),"")</f>
        <v/>
      </c>
      <c r="M116" s="15" t="str">
        <f>IF(NOT($A116=""),VLOOKUP($A116,GENERAL!$A$2:P$216,13,FALSE),"")</f>
        <v/>
      </c>
      <c r="N116" s="15" t="str">
        <f>IF(NOT($A116=""),VLOOKUP($A116,GENERAL!$A$2:Q$216,14,FALSE),"")</f>
        <v/>
      </c>
      <c r="O116" s="15" t="str">
        <f>IF(NOT($A116=""),VLOOKUP($A116,GENERAL!$A$2:R$216,15,FALSE),"")</f>
        <v/>
      </c>
    </row>
    <row r="117" ht="15.75" customHeight="1">
      <c r="L117" s="15" t="str">
        <f>IF(NOT($A117=""),VLOOKUP($A117,GENERAL!$A$2:O$216,12,FALSE),"")</f>
        <v/>
      </c>
      <c r="M117" s="15" t="str">
        <f>IF(NOT($A117=""),VLOOKUP($A117,GENERAL!$A$2:P$216,13,FALSE),"")</f>
        <v/>
      </c>
      <c r="N117" s="15" t="str">
        <f>IF(NOT($A117=""),VLOOKUP($A117,GENERAL!$A$2:Q$216,14,FALSE),"")</f>
        <v/>
      </c>
      <c r="O117" s="15" t="str">
        <f>IF(NOT($A117=""),VLOOKUP($A117,GENERAL!$A$2:R$216,15,FALSE),"")</f>
        <v/>
      </c>
    </row>
    <row r="118" ht="15.75" customHeight="1">
      <c r="L118" s="15" t="str">
        <f>IF(NOT($A118=""),VLOOKUP($A118,GENERAL!$A$2:O$216,12,FALSE),"")</f>
        <v/>
      </c>
      <c r="M118" s="15" t="str">
        <f>IF(NOT($A118=""),VLOOKUP($A118,GENERAL!$A$2:P$216,13,FALSE),"")</f>
        <v/>
      </c>
      <c r="N118" s="15" t="str">
        <f>IF(NOT($A118=""),VLOOKUP($A118,GENERAL!$A$2:Q$216,14,FALSE),"")</f>
        <v/>
      </c>
      <c r="O118" s="15" t="str">
        <f>IF(NOT($A118=""),VLOOKUP($A118,GENERAL!$A$2:R$216,15,FALSE),"")</f>
        <v/>
      </c>
    </row>
    <row r="119" ht="15.75" customHeight="1">
      <c r="L119" s="15" t="str">
        <f>IF(NOT($A119=""),VLOOKUP($A119,GENERAL!$A$2:O$216,12,FALSE),"")</f>
        <v/>
      </c>
      <c r="M119" s="15" t="str">
        <f>IF(NOT($A119=""),VLOOKUP($A119,GENERAL!$A$2:P$216,13,FALSE),"")</f>
        <v/>
      </c>
      <c r="N119" s="15" t="str">
        <f>IF(NOT($A119=""),VLOOKUP($A119,GENERAL!$A$2:Q$216,14,FALSE),"")</f>
        <v/>
      </c>
      <c r="O119" s="15" t="str">
        <f>IF(NOT($A119=""),VLOOKUP($A119,GENERAL!$A$2:R$216,15,FALSE),"")</f>
        <v/>
      </c>
    </row>
    <row r="120" ht="15.75" customHeight="1">
      <c r="L120" s="15" t="str">
        <f>IF(NOT($A120=""),VLOOKUP($A120,GENERAL!$A$2:O$216,12,FALSE),"")</f>
        <v/>
      </c>
      <c r="M120" s="15" t="str">
        <f>IF(NOT($A120=""),VLOOKUP($A120,GENERAL!$A$2:P$216,13,FALSE),"")</f>
        <v/>
      </c>
      <c r="N120" s="15" t="str">
        <f>IF(NOT($A120=""),VLOOKUP($A120,GENERAL!$A$2:Q$216,14,FALSE),"")</f>
        <v/>
      </c>
      <c r="O120" s="15" t="str">
        <f>IF(NOT($A120=""),VLOOKUP($A120,GENERAL!$A$2:R$216,15,FALSE),"")</f>
        <v/>
      </c>
    </row>
    <row r="121" ht="15.75" customHeight="1">
      <c r="L121" s="15" t="str">
        <f>IF(NOT($A121=""),VLOOKUP($A121,GENERAL!$A$2:O$216,12,FALSE),"")</f>
        <v/>
      </c>
      <c r="M121" s="15" t="str">
        <f>IF(NOT($A121=""),VLOOKUP($A121,GENERAL!$A$2:P$216,13,FALSE),"")</f>
        <v/>
      </c>
      <c r="N121" s="15" t="str">
        <f>IF(NOT($A121=""),VLOOKUP($A121,GENERAL!$A$2:Q$216,14,FALSE),"")</f>
        <v/>
      </c>
      <c r="O121" s="15" t="str">
        <f>IF(NOT($A121=""),VLOOKUP($A121,GENERAL!$A$2:R$216,15,FALSE),"")</f>
        <v/>
      </c>
    </row>
    <row r="122" ht="15.75" customHeight="1">
      <c r="L122" s="15" t="str">
        <f>IF(NOT($A122=""),VLOOKUP($A122,GENERAL!$A$2:O$216,12,FALSE),"")</f>
        <v/>
      </c>
      <c r="M122" s="15" t="str">
        <f>IF(NOT($A122=""),VLOOKUP($A122,GENERAL!$A$2:P$216,13,FALSE),"")</f>
        <v/>
      </c>
      <c r="N122" s="15" t="str">
        <f>IF(NOT($A122=""),VLOOKUP($A122,GENERAL!$A$2:Q$216,14,FALSE),"")</f>
        <v/>
      </c>
      <c r="O122" s="15" t="str">
        <f>IF(NOT($A122=""),VLOOKUP($A122,GENERAL!$A$2:R$216,15,FALSE),"")</f>
        <v/>
      </c>
    </row>
    <row r="123" ht="15.75" customHeight="1">
      <c r="L123" s="15" t="str">
        <f>IF(NOT($A123=""),VLOOKUP($A123,GENERAL!$A$2:O$216,12,FALSE),"")</f>
        <v/>
      </c>
      <c r="M123" s="15" t="str">
        <f>IF(NOT($A123=""),VLOOKUP($A123,GENERAL!$A$2:P$216,13,FALSE),"")</f>
        <v/>
      </c>
      <c r="N123" s="15" t="str">
        <f>IF(NOT($A123=""),VLOOKUP($A123,GENERAL!$A$2:Q$216,14,FALSE),"")</f>
        <v/>
      </c>
      <c r="O123" s="15" t="str">
        <f>IF(NOT($A123=""),VLOOKUP($A123,GENERAL!$A$2:R$216,15,FALSE),"")</f>
        <v/>
      </c>
    </row>
    <row r="124" ht="15.75" customHeight="1">
      <c r="L124" s="15" t="str">
        <f>IF(NOT($A124=""),VLOOKUP($A124,GENERAL!$A$2:O$216,12,FALSE),"")</f>
        <v/>
      </c>
      <c r="M124" s="15" t="str">
        <f>IF(NOT($A124=""),VLOOKUP($A124,GENERAL!$A$2:P$216,13,FALSE),"")</f>
        <v/>
      </c>
      <c r="N124" s="15" t="str">
        <f>IF(NOT($A124=""),VLOOKUP($A124,GENERAL!$A$2:Q$216,14,FALSE),"")</f>
        <v/>
      </c>
      <c r="O124" s="15" t="str">
        <f>IF(NOT($A124=""),VLOOKUP($A124,GENERAL!$A$2:R$216,15,FALSE),"")</f>
        <v/>
      </c>
    </row>
    <row r="125" ht="15.75" customHeight="1">
      <c r="L125" s="15" t="str">
        <f>IF(NOT($A125=""),VLOOKUP($A125,GENERAL!$A$2:O$216,12,FALSE),"")</f>
        <v/>
      </c>
      <c r="M125" s="15" t="str">
        <f>IF(NOT($A125=""),VLOOKUP($A125,GENERAL!$A$2:P$216,13,FALSE),"")</f>
        <v/>
      </c>
      <c r="N125" s="15" t="str">
        <f>IF(NOT($A125=""),VLOOKUP($A125,GENERAL!$A$2:Q$216,14,FALSE),"")</f>
        <v/>
      </c>
      <c r="O125" s="15" t="str">
        <f>IF(NOT($A125=""),VLOOKUP($A125,GENERAL!$A$2:R$216,15,FALSE),"")</f>
        <v/>
      </c>
    </row>
    <row r="126" ht="15.75" customHeight="1">
      <c r="L126" s="15" t="str">
        <f>IF(NOT($A126=""),VLOOKUP($A126,GENERAL!$A$2:O$216,12,FALSE),"")</f>
        <v/>
      </c>
      <c r="M126" s="15" t="str">
        <f>IF(NOT($A126=""),VLOOKUP($A126,GENERAL!$A$2:P$216,13,FALSE),"")</f>
        <v/>
      </c>
      <c r="N126" s="15" t="str">
        <f>IF(NOT($A126=""),VLOOKUP($A126,GENERAL!$A$2:Q$216,14,FALSE),"")</f>
        <v/>
      </c>
      <c r="O126" s="15" t="str">
        <f>IF(NOT($A126=""),VLOOKUP($A126,GENERAL!$A$2:R$216,15,FALSE),"")</f>
        <v/>
      </c>
    </row>
    <row r="127" ht="15.75" customHeight="1">
      <c r="L127" s="15" t="str">
        <f>IF(NOT($A127=""),VLOOKUP($A127,GENERAL!$A$2:O$216,12,FALSE),"")</f>
        <v/>
      </c>
      <c r="M127" s="15" t="str">
        <f>IF(NOT($A127=""),VLOOKUP($A127,GENERAL!$A$2:P$216,13,FALSE),"")</f>
        <v/>
      </c>
      <c r="N127" s="15" t="str">
        <f>IF(NOT($A127=""),VLOOKUP($A127,GENERAL!$A$2:Q$216,14,FALSE),"")</f>
        <v/>
      </c>
      <c r="O127" s="15" t="str">
        <f>IF(NOT($A127=""),VLOOKUP($A127,GENERAL!$A$2:R$216,15,FALSE),"")</f>
        <v/>
      </c>
    </row>
    <row r="128" ht="15.75" customHeight="1">
      <c r="L128" s="15" t="str">
        <f>IF(NOT($A128=""),VLOOKUP($A128,GENERAL!$A$2:O$216,12,FALSE),"")</f>
        <v/>
      </c>
      <c r="M128" s="15" t="str">
        <f>IF(NOT($A128=""),VLOOKUP($A128,GENERAL!$A$2:P$216,13,FALSE),"")</f>
        <v/>
      </c>
      <c r="N128" s="15" t="str">
        <f>IF(NOT($A128=""),VLOOKUP($A128,GENERAL!$A$2:Q$216,14,FALSE),"")</f>
        <v/>
      </c>
      <c r="O128" s="15" t="str">
        <f>IF(NOT($A128=""),VLOOKUP($A128,GENERAL!$A$2:R$216,15,FALSE),"")</f>
        <v/>
      </c>
    </row>
    <row r="129" ht="15.75" customHeight="1">
      <c r="L129" s="15" t="str">
        <f>IF(NOT($A129=""),VLOOKUP($A129,GENERAL!$A$2:O$216,12,FALSE),"")</f>
        <v/>
      </c>
      <c r="M129" s="15" t="str">
        <f>IF(NOT($A129=""),VLOOKUP($A129,GENERAL!$A$2:P$216,13,FALSE),"")</f>
        <v/>
      </c>
      <c r="N129" s="15" t="str">
        <f>IF(NOT($A129=""),VLOOKUP($A129,GENERAL!$A$2:Q$216,14,FALSE),"")</f>
        <v/>
      </c>
      <c r="O129" s="15" t="str">
        <f>IF(NOT($A129=""),VLOOKUP($A129,GENERAL!$A$2:R$216,15,FALSE),"")</f>
        <v/>
      </c>
    </row>
    <row r="130" ht="15.75" customHeight="1">
      <c r="L130" s="15" t="str">
        <f>IF(NOT($A130=""),VLOOKUP($A130,GENERAL!$A$2:O$216,12,FALSE),"")</f>
        <v/>
      </c>
      <c r="M130" s="15" t="str">
        <f>IF(NOT($A130=""),VLOOKUP($A130,GENERAL!$A$2:P$216,13,FALSE),"")</f>
        <v/>
      </c>
      <c r="N130" s="15" t="str">
        <f>IF(NOT($A130=""),VLOOKUP($A130,GENERAL!$A$2:Q$216,14,FALSE),"")</f>
        <v/>
      </c>
      <c r="O130" s="15" t="str">
        <f>IF(NOT($A130=""),VLOOKUP($A130,GENERAL!$A$2:R$216,15,FALSE),"")</f>
        <v/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4.29"/>
    <col customWidth="1" min="4" max="4" width="25.86"/>
    <col customWidth="1" min="5" max="5" width="10.29"/>
    <col customWidth="1" min="6" max="6" width="18.14"/>
    <col customWidth="1" min="7" max="7" width="9.57"/>
    <col customWidth="1" min="8" max="8" width="19.29"/>
    <col customWidth="1" min="9" max="9" width="17.57"/>
    <col customWidth="1" min="10" max="11" width="10.71"/>
    <col customWidth="1" min="12" max="12" width="15.14"/>
    <col customWidth="1" min="13" max="13" width="13.57"/>
    <col customWidth="1" min="14" max="15" width="14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13">
        <v>1623.0</v>
      </c>
      <c r="B2" s="19" t="str">
        <f>IF(NOT($A2=""),VLOOKUP($A2,GENERAL!$A$3:B$216,2,FALSE),"")</f>
        <v>GANI</v>
      </c>
      <c r="C2" s="19" t="str">
        <f>IF(NOT($A2=""),VLOOKUP($A2,GENERAL!$A$3:C$216,3,FALSE),"")</f>
        <v>200x160x33</v>
      </c>
      <c r="D2" s="19" t="str">
        <f>IF(NOT($A2=""),VLOOKUP($A2,GENERAL!$A$3:D$216,4,FALSE),"")</f>
        <v>COLCHON EMPATHY</v>
      </c>
      <c r="E2" s="19" t="str">
        <f>IF(NOT($A2=""),VLOOKUP($A2,GENERAL!$A$3:E$216,5,FALSE),"")</f>
        <v>ESPUMA</v>
      </c>
      <c r="F2" s="19" t="str">
        <f>IF(NOT($A2=""),VLOOKUP($A2,GENERAL!$A$3:F$216,6,FALSE),"")</f>
        <v>110-120 KG</v>
      </c>
      <c r="G2" s="18">
        <f>IF(NOT($A2=""),VLOOKUP($A2,GENERAL!$A$3:G$216,7,FALSE),"")</f>
        <v>544600</v>
      </c>
      <c r="H2" s="18">
        <f t="shared" ref="H2:K2" si="1">IF(NOT($A2=""),CEILING($G2*(1+L2),50),"")</f>
        <v>762450</v>
      </c>
      <c r="I2" s="18">
        <f t="shared" si="1"/>
        <v>860500</v>
      </c>
      <c r="J2" s="18">
        <f t="shared" si="1"/>
        <v>898600</v>
      </c>
      <c r="K2" s="18">
        <f t="shared" si="1"/>
        <v>969400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>
      <c r="A3" s="13">
        <v>1715.0</v>
      </c>
      <c r="B3" s="19" t="str">
        <f>IF(NOT($A3=""),VLOOKUP($A3,GENERAL!$A$3:B$216,2,FALSE),"")</f>
        <v>ELEGANTE</v>
      </c>
      <c r="C3" s="19" t="str">
        <f>IF(NOT($A3=""),VLOOKUP($A3,GENERAL!$A$3:C$216,3,FALSE),"")</f>
        <v>200x160x30</v>
      </c>
      <c r="D3" s="19" t="str">
        <f>IF(NOT($A3=""),VLOOKUP($A3,GENERAL!$A$3:D$216,4,FALSE),"")</f>
        <v>COL. SEÑORIAL EUROPILLOW</v>
      </c>
      <c r="E3" s="19" t="str">
        <f>IF(NOT($A3=""),VLOOKUP($A3,GENERAL!$A$3:E$216,5,FALSE),"")</f>
        <v>ESPUMA</v>
      </c>
      <c r="F3" s="19" t="str">
        <f>IF(NOT($A3=""),VLOOKUP($A3,GENERAL!$A$3:F$216,6,FALSE),"")</f>
        <v>100-110 KG</v>
      </c>
      <c r="G3" s="18">
        <f>IF(NOT($A3=""),VLOOKUP($A3,GENERAL!$A$3:G$216,7,FALSE),"")</f>
        <v>332300</v>
      </c>
      <c r="H3" s="18">
        <f t="shared" ref="H3:K3" si="2">IF(NOT($A3=""),CEILING($G3*(1+L3),50),"")</f>
        <v>465250</v>
      </c>
      <c r="I3" s="18">
        <f t="shared" si="2"/>
        <v>525050</v>
      </c>
      <c r="J3" s="18">
        <f t="shared" si="2"/>
        <v>548300</v>
      </c>
      <c r="K3" s="18">
        <f t="shared" si="2"/>
        <v>591500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>
      <c r="A4" s="13">
        <v>1625.0</v>
      </c>
      <c r="B4" s="19" t="str">
        <f>IF(NOT($A4=""),VLOOKUP($A4,GENERAL!$A$3:B$216,2,FALSE),"")</f>
        <v>GANI</v>
      </c>
      <c r="C4" s="19" t="str">
        <f>IF(NOT($A4=""),VLOOKUP($A4,GENERAL!$A$3:C$216,3,FALSE),"")</f>
        <v>200x160x33</v>
      </c>
      <c r="D4" s="19" t="str">
        <f>IF(NOT($A4=""),VLOOKUP($A4,GENERAL!$A$3:D$216,4,FALSE),"")</f>
        <v>COLCHON GOLD SPRING </v>
      </c>
      <c r="E4" s="19" t="str">
        <f>IF(NOT($A4=""),VLOOKUP($A4,GENERAL!$A$3:E$216,5,FALSE),"")</f>
        <v>RESORTE</v>
      </c>
      <c r="F4" s="19" t="str">
        <f>IF(NOT($A4=""),VLOOKUP($A4,GENERAL!$A$3:F$216,6,FALSE),"")</f>
        <v>110-120 KG</v>
      </c>
      <c r="G4" s="18">
        <f>IF(NOT($A4=""),VLOOKUP($A4,GENERAL!$A$3:G$216,7,FALSE),"")</f>
        <v>450600</v>
      </c>
      <c r="H4" s="18">
        <f t="shared" ref="H4:K4" si="3">IF(NOT($A4=""),CEILING($G4*(1+L4),50),"")</f>
        <v>630850</v>
      </c>
      <c r="I4" s="18">
        <f t="shared" si="3"/>
        <v>711950</v>
      </c>
      <c r="J4" s="18">
        <f t="shared" si="3"/>
        <v>743500</v>
      </c>
      <c r="K4" s="18">
        <f t="shared" si="3"/>
        <v>802100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>
      <c r="B5" s="19" t="str">
        <f>IF(NOT($A5=""),VLOOKUP($A5,GENERAL!$A$3:B$216,2,FALSE),"")</f>
        <v/>
      </c>
      <c r="C5" s="19" t="str">
        <f>IF(NOT($A5=""),VLOOKUP($A5,GENERAL!$A$3:C$216,3,FALSE),"")</f>
        <v/>
      </c>
      <c r="D5" s="19" t="str">
        <f>IF(NOT($A5=""),VLOOKUP($A5,GENERAL!$A$3:D$216,4,FALSE),"")</f>
        <v/>
      </c>
      <c r="E5" s="19" t="str">
        <f>IF(NOT($A5=""),VLOOKUP($A5,GENERAL!$A$3:E$216,5,FALSE),"")</f>
        <v/>
      </c>
      <c r="F5" s="19" t="str">
        <f>IF(NOT($A5=""),VLOOKUP($A5,GENERAL!$A$3:F$216,6,FALSE),"")</f>
        <v/>
      </c>
      <c r="G5" s="18" t="str">
        <f>IF(NOT($A5=""),VLOOKUP($A5,GENERAL!$A$3:G$216,7,FALSE),"")</f>
        <v/>
      </c>
      <c r="H5" s="18" t="str">
        <f t="shared" ref="H5:K5" si="4">IF(NOT($A5=""),CEILING($G5*(1+L5),50),"")</f>
        <v/>
      </c>
      <c r="I5" s="18" t="str">
        <f t="shared" si="4"/>
        <v/>
      </c>
      <c r="J5" s="18" t="str">
        <f t="shared" si="4"/>
        <v/>
      </c>
      <c r="K5" s="18" t="str">
        <f t="shared" si="4"/>
        <v/>
      </c>
      <c r="L5" s="15" t="str">
        <f>IF(NOT($A5=""),VLOOKUP($A5,GENERAL!$A$2:O$216,12,FALSE),"")</f>
        <v/>
      </c>
      <c r="M5" s="15" t="str">
        <f>IF(NOT($A5=""),VLOOKUP($A5,GENERAL!$A$2:P$216,13,FALSE),"")</f>
        <v/>
      </c>
      <c r="N5" s="15" t="str">
        <f>IF(NOT($A5=""),VLOOKUP($A5,GENERAL!$A$2:Q$216,14,FALSE),"")</f>
        <v/>
      </c>
      <c r="O5" s="15" t="str">
        <f>IF(NOT($A5=""),VLOOKUP($A5,GENERAL!$A$2:R$216,15,FALSE),"")</f>
        <v/>
      </c>
    </row>
    <row r="6">
      <c r="B6" s="19" t="str">
        <f>IF(NOT($A6=""),VLOOKUP($A6,GENERAL!$A$3:B$216,2,FALSE),"")</f>
        <v/>
      </c>
      <c r="C6" s="19" t="str">
        <f>IF(NOT($A6=""),VLOOKUP($A6,GENERAL!$A$3:C$216,3,FALSE),"")</f>
        <v/>
      </c>
      <c r="D6" s="19" t="str">
        <f>IF(NOT($A6=""),VLOOKUP($A6,GENERAL!$A$3:D$216,4,FALSE),"")</f>
        <v/>
      </c>
      <c r="E6" s="19" t="str">
        <f>IF(NOT($A6=""),VLOOKUP($A6,GENERAL!$A$3:E$216,5,FALSE),"")</f>
        <v/>
      </c>
      <c r="F6" s="19" t="str">
        <f>IF(NOT($A6=""),VLOOKUP($A6,GENERAL!$A$3:F$216,6,FALSE),"")</f>
        <v/>
      </c>
      <c r="G6" s="18" t="str">
        <f>IF(NOT($A6=""),VLOOKUP($A6,GENERAL!$A$3:G$216,7,FALSE),"")</f>
        <v/>
      </c>
      <c r="H6" s="18" t="str">
        <f t="shared" ref="H6:K6" si="5">IF(NOT($A6=""),CEILING($G6*(1+L6),50),"")</f>
        <v/>
      </c>
      <c r="I6" s="18" t="str">
        <f t="shared" si="5"/>
        <v/>
      </c>
      <c r="J6" s="18" t="str">
        <f t="shared" si="5"/>
        <v/>
      </c>
      <c r="K6" s="18" t="str">
        <f t="shared" si="5"/>
        <v/>
      </c>
      <c r="L6" s="15" t="str">
        <f>IF(NOT($A6=""),VLOOKUP($A6,GENERAL!$A$2:O$216,12,FALSE),"")</f>
        <v/>
      </c>
      <c r="M6" s="15" t="str">
        <f>IF(NOT($A6=""),VLOOKUP($A6,GENERAL!$A$2:P$216,13,FALSE),"")</f>
        <v/>
      </c>
      <c r="N6" s="15" t="str">
        <f>IF(NOT($A6=""),VLOOKUP($A6,GENERAL!$A$2:Q$216,14,FALSE),"")</f>
        <v/>
      </c>
      <c r="O6" s="15" t="str">
        <f>IF(NOT($A6=""),VLOOKUP($A6,GENERAL!$A$2:R$216,15,FALSE),"")</f>
        <v/>
      </c>
    </row>
    <row r="7">
      <c r="B7" s="19" t="str">
        <f>IF(NOT($A7=""),VLOOKUP($A7,GENERAL!$A$3:B$216,2,FALSE),"")</f>
        <v/>
      </c>
      <c r="C7" s="19" t="str">
        <f>IF(NOT($A7=""),VLOOKUP($A7,GENERAL!$A$3:C$216,3,FALSE),"")</f>
        <v/>
      </c>
      <c r="D7" s="19" t="str">
        <f>IF(NOT($A7=""),VLOOKUP($A7,GENERAL!$A$3:D$216,4,FALSE),"")</f>
        <v/>
      </c>
      <c r="E7" s="19" t="str">
        <f>IF(NOT($A7=""),VLOOKUP($A7,GENERAL!$A$3:E$216,5,FALSE),"")</f>
        <v/>
      </c>
      <c r="F7" s="19" t="str">
        <f>IF(NOT($A7=""),VLOOKUP($A7,GENERAL!$A$3:F$216,6,FALSE),"")</f>
        <v/>
      </c>
      <c r="G7" s="18" t="str">
        <f>IF(NOT($A7=""),VLOOKUP($A7,GENERAL!$A$3:G$216,7,FALSE),"")</f>
        <v/>
      </c>
      <c r="H7" s="18" t="str">
        <f t="shared" ref="H7:K7" si="6">IF(NOT($A7=""),CEILING($G7*(1+L7),50),"")</f>
        <v/>
      </c>
      <c r="I7" s="18" t="str">
        <f t="shared" si="6"/>
        <v/>
      </c>
      <c r="J7" s="18" t="str">
        <f t="shared" si="6"/>
        <v/>
      </c>
      <c r="K7" s="18" t="str">
        <f t="shared" si="6"/>
        <v/>
      </c>
      <c r="L7" s="15" t="str">
        <f>IF(NOT($A7=""),VLOOKUP($A7,GENERAL!$A$2:O$216,12,FALSE),"")</f>
        <v/>
      </c>
      <c r="M7" s="15" t="str">
        <f>IF(NOT($A7=""),VLOOKUP($A7,GENERAL!$A$2:P$216,13,FALSE),"")</f>
        <v/>
      </c>
      <c r="N7" s="15" t="str">
        <f>IF(NOT($A7=""),VLOOKUP($A7,GENERAL!$A$2:Q$216,14,FALSE),"")</f>
        <v/>
      </c>
      <c r="O7" s="15" t="str">
        <f>IF(NOT($A7=""),VLOOKUP($A7,GENERAL!$A$2:R$216,15,FALSE),"")</f>
        <v/>
      </c>
    </row>
    <row r="8">
      <c r="B8" s="19" t="str">
        <f>IF(NOT($A8=""),VLOOKUP($A8,GENERAL!$A$3:B$216,2,FALSE),"")</f>
        <v/>
      </c>
      <c r="C8" s="19" t="str">
        <f>IF(NOT($A8=""),VLOOKUP($A8,GENERAL!$A$3:C$216,3,FALSE),"")</f>
        <v/>
      </c>
      <c r="D8" s="19" t="str">
        <f>IF(NOT($A8=""),VLOOKUP($A8,GENERAL!$A$3:D$216,4,FALSE),"")</f>
        <v/>
      </c>
      <c r="E8" s="19" t="str">
        <f>IF(NOT($A8=""),VLOOKUP($A8,GENERAL!$A$3:E$216,5,FALSE),"")</f>
        <v/>
      </c>
      <c r="F8" s="19" t="str">
        <f>IF(NOT($A8=""),VLOOKUP($A8,GENERAL!$A$3:F$216,6,FALSE),"")</f>
        <v/>
      </c>
      <c r="G8" s="18" t="str">
        <f>IF(NOT($A8=""),VLOOKUP($A8,GENERAL!$A$3:G$216,7,FALSE),"")</f>
        <v/>
      </c>
      <c r="H8" s="18" t="str">
        <f t="shared" ref="H8:K8" si="7">IF(NOT($A8=""),CEILING($G8*(1+L8),50),"")</f>
        <v/>
      </c>
      <c r="I8" s="18" t="str">
        <f t="shared" si="7"/>
        <v/>
      </c>
      <c r="J8" s="18" t="str">
        <f t="shared" si="7"/>
        <v/>
      </c>
      <c r="K8" s="18" t="str">
        <f t="shared" si="7"/>
        <v/>
      </c>
      <c r="L8" s="15" t="str">
        <f>IF(NOT($A8=""),VLOOKUP($A8,GENERAL!$A$2:O$216,12,FALSE),"")</f>
        <v/>
      </c>
      <c r="M8" s="15" t="str">
        <f>IF(NOT($A8=""),VLOOKUP($A8,GENERAL!$A$2:P$216,13,FALSE),"")</f>
        <v/>
      </c>
      <c r="N8" s="15" t="str">
        <f>IF(NOT($A8=""),VLOOKUP($A8,GENERAL!$A$2:Q$216,14,FALSE),"")</f>
        <v/>
      </c>
      <c r="O8" s="15" t="str">
        <f>IF(NOT($A8=""),VLOOKUP($A8,GENERAL!$A$2:R$216,15,FALSE),"")</f>
        <v/>
      </c>
    </row>
    <row r="9">
      <c r="B9" s="19" t="str">
        <f>IF(NOT($A9=""),VLOOKUP($A9,GENERAL!$A$3:B$216,2,FALSE),"")</f>
        <v/>
      </c>
      <c r="C9" s="19" t="str">
        <f>IF(NOT($A9=""),VLOOKUP($A9,GENERAL!$A$3:C$216,3,FALSE),"")</f>
        <v/>
      </c>
      <c r="D9" s="19" t="str">
        <f>IF(NOT($A9=""),VLOOKUP($A9,GENERAL!$A$3:D$216,4,FALSE),"")</f>
        <v/>
      </c>
      <c r="E9" s="19" t="str">
        <f>IF(NOT($A9=""),VLOOKUP($A9,GENERAL!$A$3:E$216,5,FALSE),"")</f>
        <v/>
      </c>
      <c r="F9" s="19" t="str">
        <f>IF(NOT($A9=""),VLOOKUP($A9,GENERAL!$A$3:F$216,6,FALSE),"")</f>
        <v/>
      </c>
      <c r="G9" s="18" t="str">
        <f>IF(NOT($A9=""),VLOOKUP($A9,GENERAL!$A$3:G$216,7,FALSE),"")</f>
        <v/>
      </c>
      <c r="H9" s="18" t="str">
        <f t="shared" ref="H9:K9" si="8">IF(NOT($A9=""),CEILING($G9*(1+L9),50),"")</f>
        <v/>
      </c>
      <c r="I9" s="18" t="str">
        <f t="shared" si="8"/>
        <v/>
      </c>
      <c r="J9" s="18" t="str">
        <f t="shared" si="8"/>
        <v/>
      </c>
      <c r="K9" s="18" t="str">
        <f t="shared" si="8"/>
        <v/>
      </c>
      <c r="L9" s="15" t="str">
        <f>IF(NOT($A9=""),VLOOKUP($A9,GENERAL!$A$2:O$216,12,FALSE),"")</f>
        <v/>
      </c>
      <c r="M9" s="15" t="str">
        <f>IF(NOT($A9=""),VLOOKUP($A9,GENERAL!$A$2:P$216,13,FALSE),"")</f>
        <v/>
      </c>
      <c r="N9" s="15" t="str">
        <f>IF(NOT($A9=""),VLOOKUP($A9,GENERAL!$A$2:Q$216,14,FALSE),"")</f>
        <v/>
      </c>
      <c r="O9" s="15" t="str">
        <f>IF(NOT($A9=""),VLOOKUP($A9,GENERAL!$A$2:R$216,15,FALSE),"")</f>
        <v/>
      </c>
    </row>
    <row r="10">
      <c r="B10" s="19" t="str">
        <f>IF(NOT($A10=""),VLOOKUP($A10,GENERAL!$A$3:B$216,2,FALSE),"")</f>
        <v/>
      </c>
      <c r="C10" s="19" t="str">
        <f>IF(NOT($A10=""),VLOOKUP($A10,GENERAL!$A$3:C$216,3,FALSE),"")</f>
        <v/>
      </c>
      <c r="D10" s="19" t="str">
        <f>IF(NOT($A10=""),VLOOKUP($A10,GENERAL!$A$3:D$216,4,FALSE),"")</f>
        <v/>
      </c>
      <c r="E10" s="19" t="str">
        <f>IF(NOT($A10=""),VLOOKUP($A10,GENERAL!$A$3:E$216,5,FALSE),"")</f>
        <v/>
      </c>
      <c r="F10" s="19" t="str">
        <f>IF(NOT($A10=""),VLOOKUP($A10,GENERAL!$A$3:F$216,6,FALSE),"")</f>
        <v/>
      </c>
      <c r="G10" s="18" t="str">
        <f>IF(NOT($A10=""),VLOOKUP($A10,GENERAL!$A$3:G$216,7,FALSE),"")</f>
        <v/>
      </c>
      <c r="H10" s="18" t="str">
        <f t="shared" ref="H10:K10" si="9">IF(NOT($A10=""),CEILING($G10*(1+L10),50),"")</f>
        <v/>
      </c>
      <c r="I10" s="18" t="str">
        <f t="shared" si="9"/>
        <v/>
      </c>
      <c r="J10" s="18" t="str">
        <f t="shared" si="9"/>
        <v/>
      </c>
      <c r="K10" s="18" t="str">
        <f t="shared" si="9"/>
        <v/>
      </c>
      <c r="L10" s="15" t="str">
        <f>IF(NOT($A10=""),VLOOKUP($A10,GENERAL!$A$2:O$216,12,FALSE),"")</f>
        <v/>
      </c>
      <c r="M10" s="15" t="str">
        <f>IF(NOT($A10=""),VLOOKUP($A10,GENERAL!$A$2:P$216,13,FALSE),"")</f>
        <v/>
      </c>
      <c r="N10" s="15" t="str">
        <f>IF(NOT($A10=""),VLOOKUP($A10,GENERAL!$A$2:Q$216,14,FALSE),"")</f>
        <v/>
      </c>
      <c r="O10" s="15" t="str">
        <f>IF(NOT($A10=""),VLOOKUP($A10,GENERAL!$A$2:R$216,15,FALSE),"")</f>
        <v/>
      </c>
    </row>
    <row r="11">
      <c r="B11" s="19" t="str">
        <f>IF(NOT($A11=""),VLOOKUP($A11,GENERAL!$A$3:B$216,2,FALSE),"")</f>
        <v/>
      </c>
      <c r="C11" s="19" t="str">
        <f>IF(NOT($A11=""),VLOOKUP($A11,GENERAL!$A$3:C$216,3,FALSE),"")</f>
        <v/>
      </c>
      <c r="D11" s="19" t="str">
        <f>IF(NOT($A11=""),VLOOKUP($A11,GENERAL!$A$3:D$216,4,FALSE),"")</f>
        <v/>
      </c>
      <c r="E11" s="19" t="str">
        <f>IF(NOT($A11=""),VLOOKUP($A11,GENERAL!$A$3:E$216,5,FALSE),"")</f>
        <v/>
      </c>
      <c r="F11" s="19" t="str">
        <f>IF(NOT($A11=""),VLOOKUP($A11,GENERAL!$A$3:F$216,6,FALSE),"")</f>
        <v/>
      </c>
      <c r="G11" s="18" t="str">
        <f>IF(NOT($A11=""),VLOOKUP($A11,GENERAL!$A$3:G$216,7,FALSE),"")</f>
        <v/>
      </c>
      <c r="H11" s="18" t="str">
        <f t="shared" ref="H11:K11" si="10">IF(NOT($A11=""),CEILING($G11*(1+L11),50),"")</f>
        <v/>
      </c>
      <c r="I11" s="18" t="str">
        <f t="shared" si="10"/>
        <v/>
      </c>
      <c r="J11" s="18" t="str">
        <f t="shared" si="10"/>
        <v/>
      </c>
      <c r="K11" s="18" t="str">
        <f t="shared" si="10"/>
        <v/>
      </c>
      <c r="L11" s="15" t="str">
        <f>IF(NOT($A11=""),VLOOKUP($A11,GENERAL!$A$2:O$216,12,FALSE),"")</f>
        <v/>
      </c>
      <c r="M11" s="15" t="str">
        <f>IF(NOT($A11=""),VLOOKUP($A11,GENERAL!$A$2:P$216,13,FALSE),"")</f>
        <v/>
      </c>
      <c r="N11" s="15" t="str">
        <f>IF(NOT($A11=""),VLOOKUP($A11,GENERAL!$A$2:Q$216,14,FALSE),"")</f>
        <v/>
      </c>
      <c r="O11" s="15" t="str">
        <f>IF(NOT($A11=""),VLOOKUP($A11,GENERAL!$A$2:R$216,15,FALSE),"")</f>
        <v/>
      </c>
    </row>
    <row r="12">
      <c r="B12" s="19" t="str">
        <f>IF(NOT($A12=""),VLOOKUP($A12,GENERAL!$A$3:B$216,2,FALSE),"")</f>
        <v/>
      </c>
      <c r="C12" s="19" t="str">
        <f>IF(NOT($A12=""),VLOOKUP($A12,GENERAL!$A$3:C$216,3,FALSE),"")</f>
        <v/>
      </c>
      <c r="D12" s="19" t="str">
        <f>IF(NOT($A12=""),VLOOKUP($A12,GENERAL!$A$3:D$216,4,FALSE),"")</f>
        <v/>
      </c>
      <c r="E12" s="19" t="str">
        <f>IF(NOT($A12=""),VLOOKUP($A12,GENERAL!$A$3:E$216,5,FALSE),"")</f>
        <v/>
      </c>
      <c r="F12" s="19" t="str">
        <f>IF(NOT($A12=""),VLOOKUP($A12,GENERAL!$A$3:F$216,6,FALSE),"")</f>
        <v/>
      </c>
      <c r="G12" s="18" t="str">
        <f>IF(NOT($A12=""),VLOOKUP($A12,GENERAL!$A$3:G$216,7,FALSE),"")</f>
        <v/>
      </c>
      <c r="H12" s="18" t="str">
        <f t="shared" ref="H12:K12" si="11">IF(NOT($A12=""),CEILING($G12*(1+L12),50),"")</f>
        <v/>
      </c>
      <c r="I12" s="18" t="str">
        <f t="shared" si="11"/>
        <v/>
      </c>
      <c r="J12" s="18" t="str">
        <f t="shared" si="11"/>
        <v/>
      </c>
      <c r="K12" s="18" t="str">
        <f t="shared" si="11"/>
        <v/>
      </c>
      <c r="L12" s="15" t="str">
        <f>IF(NOT($A12=""),VLOOKUP($A12,GENERAL!$A$2:O$216,12,FALSE),"")</f>
        <v/>
      </c>
      <c r="M12" s="15" t="str">
        <f>IF(NOT($A12=""),VLOOKUP($A12,GENERAL!$A$2:P$216,13,FALSE),"")</f>
        <v/>
      </c>
      <c r="N12" s="15" t="str">
        <f>IF(NOT($A12=""),VLOOKUP($A12,GENERAL!$A$2:Q$216,14,FALSE),"")</f>
        <v/>
      </c>
      <c r="O12" s="15" t="str">
        <f>IF(NOT($A12=""),VLOOKUP($A12,GENERAL!$A$2:R$216,15,FALSE),"")</f>
        <v/>
      </c>
    </row>
    <row r="13">
      <c r="B13" s="19" t="str">
        <f>IF(NOT($A13=""),VLOOKUP($A13,GENERAL!$A$3:B$216,2,FALSE),"")</f>
        <v/>
      </c>
      <c r="C13" s="19" t="str">
        <f>IF(NOT($A13=""),VLOOKUP($A13,GENERAL!$A$3:C$216,3,FALSE),"")</f>
        <v/>
      </c>
      <c r="D13" s="19" t="str">
        <f>IF(NOT($A13=""),VLOOKUP($A13,GENERAL!$A$3:D$216,4,FALSE),"")</f>
        <v/>
      </c>
      <c r="E13" s="19" t="str">
        <f>IF(NOT($A13=""),VLOOKUP($A13,GENERAL!$A$3:E$216,5,FALSE),"")</f>
        <v/>
      </c>
      <c r="F13" s="19" t="str">
        <f>IF(NOT($A13=""),VLOOKUP($A13,GENERAL!$A$3:F$216,6,FALSE),"")</f>
        <v/>
      </c>
      <c r="G13" s="18" t="str">
        <f>IF(NOT($A13=""),VLOOKUP($A13,GENERAL!$A$3:G$216,7,FALSE),"")</f>
        <v/>
      </c>
      <c r="H13" s="18" t="str">
        <f t="shared" ref="H13:K13" si="12">IF(NOT($A13=""),CEILING($G13*(1+L13),50),"")</f>
        <v/>
      </c>
      <c r="I13" s="18" t="str">
        <f t="shared" si="12"/>
        <v/>
      </c>
      <c r="J13" s="18" t="str">
        <f t="shared" si="12"/>
        <v/>
      </c>
      <c r="K13" s="18" t="str">
        <f t="shared" si="12"/>
        <v/>
      </c>
      <c r="L13" s="15" t="str">
        <f>IF(NOT($A13=""),VLOOKUP($A13,GENERAL!$A$2:O$216,12,FALSE),"")</f>
        <v/>
      </c>
      <c r="M13" s="15" t="str">
        <f>IF(NOT($A13=""),VLOOKUP($A13,GENERAL!$A$2:P$216,13,FALSE),"")</f>
        <v/>
      </c>
      <c r="N13" s="15" t="str">
        <f>IF(NOT($A13=""),VLOOKUP($A13,GENERAL!$A$2:Q$216,14,FALSE),"")</f>
        <v/>
      </c>
      <c r="O13" s="15" t="str">
        <f>IF(NOT($A13=""),VLOOKUP($A13,GENERAL!$A$2:R$216,15,FALSE),"")</f>
        <v/>
      </c>
    </row>
    <row r="14">
      <c r="B14" s="19" t="str">
        <f>IF(NOT($A14=""),VLOOKUP($A14,GENERAL!$A$3:B$216,2,FALSE),"")</f>
        <v/>
      </c>
      <c r="C14" s="19" t="str">
        <f>IF(NOT($A14=""),VLOOKUP($A14,GENERAL!$A$3:C$216,3,FALSE),"")</f>
        <v/>
      </c>
      <c r="D14" s="19" t="str">
        <f>IF(NOT($A14=""),VLOOKUP($A14,GENERAL!$A$3:D$216,4,FALSE),"")</f>
        <v/>
      </c>
      <c r="E14" s="19" t="str">
        <f>IF(NOT($A14=""),VLOOKUP($A14,GENERAL!$A$3:E$216,5,FALSE),"")</f>
        <v/>
      </c>
      <c r="F14" s="19" t="str">
        <f>IF(NOT($A14=""),VLOOKUP($A14,GENERAL!$A$3:F$216,6,FALSE),"")</f>
        <v/>
      </c>
      <c r="G14" s="18" t="str">
        <f>IF(NOT($A14=""),VLOOKUP($A14,GENERAL!$A$3:G$216,7,FALSE),"")</f>
        <v/>
      </c>
      <c r="H14" s="18" t="str">
        <f t="shared" ref="H14:K14" si="13">IF(NOT($A14=""),CEILING($G14*(1+L14),50),"")</f>
        <v/>
      </c>
      <c r="I14" s="18" t="str">
        <f t="shared" si="13"/>
        <v/>
      </c>
      <c r="J14" s="18" t="str">
        <f t="shared" si="13"/>
        <v/>
      </c>
      <c r="K14" s="18" t="str">
        <f t="shared" si="13"/>
        <v/>
      </c>
      <c r="L14" s="15" t="str">
        <f>IF(NOT($A14=""),VLOOKUP($A14,GENERAL!$A$2:O$216,12,FALSE),"")</f>
        <v/>
      </c>
      <c r="M14" s="15" t="str">
        <f>IF(NOT($A14=""),VLOOKUP($A14,GENERAL!$A$2:P$216,13,FALSE),"")</f>
        <v/>
      </c>
      <c r="N14" s="15" t="str">
        <f>IF(NOT($A14=""),VLOOKUP($A14,GENERAL!$A$2:Q$216,14,FALSE),"")</f>
        <v/>
      </c>
      <c r="O14" s="15" t="str">
        <f>IF(NOT($A14=""),VLOOKUP($A14,GENERAL!$A$2:R$216,15,FALSE),"")</f>
        <v/>
      </c>
    </row>
    <row r="15">
      <c r="B15" s="19" t="str">
        <f>IF(NOT($A15=""),VLOOKUP($A15,GENERAL!$A$3:B$216,2,FALSE),"")</f>
        <v/>
      </c>
      <c r="C15" s="19" t="str">
        <f>IF(NOT($A15=""),VLOOKUP($A15,GENERAL!$A$3:C$216,3,FALSE),"")</f>
        <v/>
      </c>
      <c r="D15" s="19" t="str">
        <f>IF(NOT($A15=""),VLOOKUP($A15,GENERAL!$A$3:D$216,4,FALSE),"")</f>
        <v/>
      </c>
      <c r="E15" s="19" t="str">
        <f>IF(NOT($A15=""),VLOOKUP($A15,GENERAL!$A$3:E$216,5,FALSE),"")</f>
        <v/>
      </c>
      <c r="F15" s="19" t="str">
        <f>IF(NOT($A15=""),VLOOKUP($A15,GENERAL!$A$3:F$216,6,FALSE),"")</f>
        <v/>
      </c>
      <c r="G15" s="18" t="str">
        <f>IF(NOT($A15=""),VLOOKUP($A15,GENERAL!$A$3:G$216,7,FALSE),"")</f>
        <v/>
      </c>
      <c r="H15" s="18" t="str">
        <f t="shared" ref="H15:K15" si="14">IF(NOT($A15=""),CEILING($G15*(1+L15),50),"")</f>
        <v/>
      </c>
      <c r="I15" s="18" t="str">
        <f t="shared" si="14"/>
        <v/>
      </c>
      <c r="J15" s="18" t="str">
        <f t="shared" si="14"/>
        <v/>
      </c>
      <c r="K15" s="18" t="str">
        <f t="shared" si="14"/>
        <v/>
      </c>
      <c r="L15" s="15" t="str">
        <f>IF(NOT($A15=""),VLOOKUP($A15,GENERAL!$A$2:O$216,12,FALSE),"")</f>
        <v/>
      </c>
      <c r="M15" s="15" t="str">
        <f>IF(NOT($A15=""),VLOOKUP($A15,GENERAL!$A$2:P$216,13,FALSE),"")</f>
        <v/>
      </c>
      <c r="N15" s="15" t="str">
        <f>IF(NOT($A15=""),VLOOKUP($A15,GENERAL!$A$2:Q$216,14,FALSE),"")</f>
        <v/>
      </c>
      <c r="O15" s="15" t="str">
        <f>IF(NOT($A15=""),VLOOKUP($A15,GENERAL!$A$2:R$216,15,FALSE),"")</f>
        <v/>
      </c>
    </row>
    <row r="16">
      <c r="B16" s="19" t="str">
        <f>IF(NOT($A16=""),VLOOKUP($A16,GENERAL!$A$3:B$216,2,FALSE),"")</f>
        <v/>
      </c>
      <c r="C16" s="19" t="str">
        <f>IF(NOT($A16=""),VLOOKUP($A16,GENERAL!$A$3:C$216,3,FALSE),"")</f>
        <v/>
      </c>
      <c r="D16" s="19" t="str">
        <f>IF(NOT($A16=""),VLOOKUP($A16,GENERAL!$A$3:D$216,4,FALSE),"")</f>
        <v/>
      </c>
      <c r="E16" s="19" t="str">
        <f>IF(NOT($A16=""),VLOOKUP($A16,GENERAL!$A$3:E$216,5,FALSE),"")</f>
        <v/>
      </c>
      <c r="F16" s="19" t="str">
        <f>IF(NOT($A16=""),VLOOKUP($A16,GENERAL!$A$3:F$216,6,FALSE),"")</f>
        <v/>
      </c>
      <c r="G16" s="18" t="str">
        <f>IF(NOT($A16=""),VLOOKUP($A16,GENERAL!$A$3:G$216,7,FALSE),"")</f>
        <v/>
      </c>
      <c r="H16" s="18" t="str">
        <f t="shared" ref="H16:K16" si="15">IF(NOT($A16=""),CEILING($G16*(1+L16),50),"")</f>
        <v/>
      </c>
      <c r="I16" s="18" t="str">
        <f t="shared" si="15"/>
        <v/>
      </c>
      <c r="J16" s="18" t="str">
        <f t="shared" si="15"/>
        <v/>
      </c>
      <c r="K16" s="18" t="str">
        <f t="shared" si="15"/>
        <v/>
      </c>
      <c r="L16" s="15" t="str">
        <f>IF(NOT($A16=""),VLOOKUP($A16,GENERAL!$A$2:O$216,12,FALSE),"")</f>
        <v/>
      </c>
      <c r="M16" s="15" t="str">
        <f>IF(NOT($A16=""),VLOOKUP($A16,GENERAL!$A$2:P$216,13,FALSE),"")</f>
        <v/>
      </c>
      <c r="N16" s="15" t="str">
        <f>IF(NOT($A16=""),VLOOKUP($A16,GENERAL!$A$2:Q$216,14,FALSE),"")</f>
        <v/>
      </c>
      <c r="O16" s="15" t="str">
        <f>IF(NOT($A16=""),VLOOKUP($A16,GENERAL!$A$2:R$216,15,FALSE),"")</f>
        <v/>
      </c>
    </row>
    <row r="17" ht="15.75" customHeight="1">
      <c r="B17" s="19" t="str">
        <f>IF(NOT($A17=""),VLOOKUP($A17,GENERAL!$A$3:B$216,2,FALSE),"")</f>
        <v/>
      </c>
      <c r="C17" s="19" t="str">
        <f>IF(NOT($A17=""),VLOOKUP($A17,GENERAL!$A$3:C$216,3,FALSE),"")</f>
        <v/>
      </c>
      <c r="D17" s="19" t="str">
        <f>IF(NOT($A17=""),VLOOKUP($A17,GENERAL!$A$3:D$216,4,FALSE),"")</f>
        <v/>
      </c>
      <c r="E17" s="19" t="str">
        <f>IF(NOT($A17=""),VLOOKUP($A17,GENERAL!$A$3:E$216,5,FALSE),"")</f>
        <v/>
      </c>
      <c r="F17" s="19" t="str">
        <f>IF(NOT($A17=""),VLOOKUP($A17,GENERAL!$A$3:F$216,6,FALSE),"")</f>
        <v/>
      </c>
      <c r="G17" s="18" t="str">
        <f>IF(NOT($A17=""),VLOOKUP($A17,GENERAL!$A$3:G$216,7,FALSE),"")</f>
        <v/>
      </c>
      <c r="H17" s="18" t="str">
        <f t="shared" ref="H17:K17" si="16">IF(NOT($A17=""),CEILING($G17*(1+L17),50),"")</f>
        <v/>
      </c>
      <c r="I17" s="18" t="str">
        <f t="shared" si="16"/>
        <v/>
      </c>
      <c r="J17" s="18" t="str">
        <f t="shared" si="16"/>
        <v/>
      </c>
      <c r="K17" s="18" t="str">
        <f t="shared" si="16"/>
        <v/>
      </c>
      <c r="L17" s="15" t="str">
        <f>IF(NOT($A17=""),VLOOKUP($A17,GENERAL!$A$2:O$216,12,FALSE),"")</f>
        <v/>
      </c>
      <c r="M17" s="15" t="str">
        <f>IF(NOT($A17=""),VLOOKUP($A17,GENERAL!$A$2:P$216,13,FALSE),"")</f>
        <v/>
      </c>
      <c r="N17" s="15" t="str">
        <f>IF(NOT($A17=""),VLOOKUP($A17,GENERAL!$A$2:Q$216,14,FALSE),"")</f>
        <v/>
      </c>
      <c r="O17" s="15" t="str">
        <f>IF(NOT($A17=""),VLOOKUP($A17,GENERAL!$A$2:R$216,15,FALSE),"")</f>
        <v/>
      </c>
    </row>
    <row r="18" ht="15.75" customHeight="1">
      <c r="B18" s="19" t="str">
        <f>IF(NOT($A18=""),VLOOKUP($A18,GENERAL!$A$3:B$216,2,FALSE),"")</f>
        <v/>
      </c>
      <c r="C18" s="19" t="str">
        <f>IF(NOT($A18=""),VLOOKUP($A18,GENERAL!$A$3:C$216,3,FALSE),"")</f>
        <v/>
      </c>
      <c r="D18" s="19" t="str">
        <f>IF(NOT($A18=""),VLOOKUP($A18,GENERAL!$A$3:D$216,4,FALSE),"")</f>
        <v/>
      </c>
      <c r="E18" s="19" t="str">
        <f>IF(NOT($A18=""),VLOOKUP($A18,GENERAL!$A$3:E$216,5,FALSE),"")</f>
        <v/>
      </c>
      <c r="F18" s="19" t="str">
        <f>IF(NOT($A18=""),VLOOKUP($A18,GENERAL!$A$3:F$216,6,FALSE),"")</f>
        <v/>
      </c>
      <c r="G18" s="18" t="str">
        <f>IF(NOT($A18=""),VLOOKUP($A18,GENERAL!$A$3:G$216,7,FALSE),"")</f>
        <v/>
      </c>
      <c r="H18" s="18" t="str">
        <f t="shared" ref="H18:K18" si="17">IF(NOT($A18=""),CEILING($G18*(1+L18),50),"")</f>
        <v/>
      </c>
      <c r="I18" s="18" t="str">
        <f t="shared" si="17"/>
        <v/>
      </c>
      <c r="J18" s="18" t="str">
        <f t="shared" si="17"/>
        <v/>
      </c>
      <c r="K18" s="18" t="str">
        <f t="shared" si="17"/>
        <v/>
      </c>
      <c r="L18" s="15" t="str">
        <f>IF(NOT($A18=""),VLOOKUP($A18,GENERAL!$A$2:O$216,12,FALSE),"")</f>
        <v/>
      </c>
      <c r="M18" s="15" t="str">
        <f>IF(NOT($A18=""),VLOOKUP($A18,GENERAL!$A$2:P$216,13,FALSE),"")</f>
        <v/>
      </c>
      <c r="N18" s="15" t="str">
        <f>IF(NOT($A18=""),VLOOKUP($A18,GENERAL!$A$2:Q$216,14,FALSE),"")</f>
        <v/>
      </c>
      <c r="O18" s="15" t="str">
        <f>IF(NOT($A18=""),VLOOKUP($A18,GENERAL!$A$2:R$216,15,FALSE),"")</f>
        <v/>
      </c>
    </row>
    <row r="19" ht="15.75" customHeight="1">
      <c r="B19" s="19" t="str">
        <f>IF(NOT($A19=""),VLOOKUP($A19,GENERAL!$A$3:B$216,2,FALSE),"")</f>
        <v/>
      </c>
      <c r="C19" s="19" t="str">
        <f>IF(NOT($A19=""),VLOOKUP($A19,GENERAL!$A$3:C$216,3,FALSE),"")</f>
        <v/>
      </c>
      <c r="D19" s="19" t="str">
        <f>IF(NOT($A19=""),VLOOKUP($A19,GENERAL!$A$3:D$216,4,FALSE),"")</f>
        <v/>
      </c>
      <c r="E19" s="19" t="str">
        <f>IF(NOT($A19=""),VLOOKUP($A19,GENERAL!$A$3:E$216,5,FALSE),"")</f>
        <v/>
      </c>
      <c r="F19" s="19" t="str">
        <f>IF(NOT($A19=""),VLOOKUP($A19,GENERAL!$A$3:F$216,6,FALSE),"")</f>
        <v/>
      </c>
      <c r="G19" s="18" t="str">
        <f>IF(NOT($A19=""),VLOOKUP($A19,GENERAL!$A$3:G$216,7,FALSE),"")</f>
        <v/>
      </c>
      <c r="H19" s="18" t="str">
        <f t="shared" ref="H19:K19" si="18">IF(NOT($A19=""),CEILING($G19*(1+L19),50),"")</f>
        <v/>
      </c>
      <c r="I19" s="18" t="str">
        <f t="shared" si="18"/>
        <v/>
      </c>
      <c r="J19" s="18" t="str">
        <f t="shared" si="18"/>
        <v/>
      </c>
      <c r="K19" s="18" t="str">
        <f t="shared" si="18"/>
        <v/>
      </c>
      <c r="L19" s="15" t="str">
        <f>IF(NOT($A19=""),VLOOKUP($A19,GENERAL!$A$2:O$216,12,FALSE),"")</f>
        <v/>
      </c>
      <c r="M19" s="15" t="str">
        <f>IF(NOT($A19=""),VLOOKUP($A19,GENERAL!$A$2:P$216,13,FALSE),"")</f>
        <v/>
      </c>
      <c r="N19" s="15" t="str">
        <f>IF(NOT($A19=""),VLOOKUP($A19,GENERAL!$A$2:Q$216,14,FALSE),"")</f>
        <v/>
      </c>
      <c r="O19" s="15" t="str">
        <f>IF(NOT($A19=""),VLOOKUP($A19,GENERAL!$A$2:R$216,15,FALSE),"")</f>
        <v/>
      </c>
    </row>
    <row r="20" ht="15.75" customHeight="1">
      <c r="B20" s="19" t="str">
        <f>IF(NOT($A20=""),VLOOKUP($A20,GENERAL!$A$3:B$216,2,FALSE),"")</f>
        <v/>
      </c>
      <c r="C20" s="19" t="str">
        <f>IF(NOT($A20=""),VLOOKUP($A20,GENERAL!$A$3:C$216,3,FALSE),"")</f>
        <v/>
      </c>
      <c r="D20" s="19" t="str">
        <f>IF(NOT($A20=""),VLOOKUP($A20,GENERAL!$A$3:D$216,4,FALSE),"")</f>
        <v/>
      </c>
      <c r="E20" s="19" t="str">
        <f>IF(NOT($A20=""),VLOOKUP($A20,GENERAL!$A$3:E$216,5,FALSE),"")</f>
        <v/>
      </c>
      <c r="F20" s="19" t="str">
        <f>IF(NOT($A20=""),VLOOKUP($A20,GENERAL!$A$3:F$216,6,FALSE),"")</f>
        <v/>
      </c>
      <c r="G20" s="18" t="str">
        <f>IF(NOT($A20=""),VLOOKUP($A20,GENERAL!$A$3:G$216,7,FALSE),"")</f>
        <v/>
      </c>
      <c r="H20" s="18" t="str">
        <f t="shared" ref="H20:K20" si="19">IF(NOT($A20=""),CEILING($G20*(1+L20),50),"")</f>
        <v/>
      </c>
      <c r="I20" s="18" t="str">
        <f t="shared" si="19"/>
        <v/>
      </c>
      <c r="J20" s="18" t="str">
        <f t="shared" si="19"/>
        <v/>
      </c>
      <c r="K20" s="18" t="str">
        <f t="shared" si="19"/>
        <v/>
      </c>
      <c r="L20" s="15" t="str">
        <f>IF(NOT($A20=""),VLOOKUP($A20,GENERAL!$A$2:O$216,12,FALSE),"")</f>
        <v/>
      </c>
      <c r="M20" s="15" t="str">
        <f>IF(NOT($A20=""),VLOOKUP($A20,GENERAL!$A$2:P$216,13,FALSE),"")</f>
        <v/>
      </c>
      <c r="N20" s="15" t="str">
        <f>IF(NOT($A20=""),VLOOKUP($A20,GENERAL!$A$2:Q$216,14,FALSE),"")</f>
        <v/>
      </c>
      <c r="O20" s="15" t="str">
        <f>IF(NOT($A20=""),VLOOKUP($A20,GENERAL!$A$2:R$216,15,FALSE),"")</f>
        <v/>
      </c>
    </row>
    <row r="21" ht="15.75" customHeight="1">
      <c r="B21" s="19" t="str">
        <f>IF(NOT($A21=""),VLOOKUP($A21,GENERAL!$A$3:B$216,2,FALSE),"")</f>
        <v/>
      </c>
      <c r="C21" s="19" t="str">
        <f>IF(NOT($A21=""),VLOOKUP($A21,GENERAL!$A$3:C$216,3,FALSE),"")</f>
        <v/>
      </c>
      <c r="D21" s="19" t="str">
        <f>IF(NOT($A21=""),VLOOKUP($A21,GENERAL!$A$3:D$216,4,FALSE),"")</f>
        <v/>
      </c>
      <c r="E21" s="19" t="str">
        <f>IF(NOT($A21=""),VLOOKUP($A21,GENERAL!$A$3:E$216,5,FALSE),"")</f>
        <v/>
      </c>
      <c r="F21" s="19" t="str">
        <f>IF(NOT($A21=""),VLOOKUP($A21,GENERAL!$A$3:F$216,6,FALSE),"")</f>
        <v/>
      </c>
      <c r="G21" s="18" t="str">
        <f>IF(NOT($A21=""),VLOOKUP($A21,GENERAL!$A$3:G$216,7,FALSE),"")</f>
        <v/>
      </c>
      <c r="H21" s="18" t="str">
        <f t="shared" ref="H21:K21" si="20">IF(NOT($A21=""),CEILING($G21*(1+L21),50),"")</f>
        <v/>
      </c>
      <c r="I21" s="18" t="str">
        <f t="shared" si="20"/>
        <v/>
      </c>
      <c r="J21" s="18" t="str">
        <f t="shared" si="20"/>
        <v/>
      </c>
      <c r="K21" s="18" t="str">
        <f t="shared" si="20"/>
        <v/>
      </c>
      <c r="L21" s="15" t="str">
        <f>IF(NOT($A21=""),VLOOKUP($A21,GENERAL!$A$2:O$216,12,FALSE),"")</f>
        <v/>
      </c>
      <c r="M21" s="15" t="str">
        <f>IF(NOT($A21=""),VLOOKUP($A21,GENERAL!$A$2:P$216,13,FALSE),"")</f>
        <v/>
      </c>
      <c r="N21" s="15" t="str">
        <f>IF(NOT($A21=""),VLOOKUP($A21,GENERAL!$A$2:Q$216,14,FALSE),"")</f>
        <v/>
      </c>
      <c r="O21" s="15" t="str">
        <f>IF(NOT($A21=""),VLOOKUP($A21,GENERAL!$A$2:R$216,15,FALSE),"")</f>
        <v/>
      </c>
    </row>
    <row r="22" ht="15.75" customHeight="1">
      <c r="B22" s="19" t="str">
        <f>IF(NOT($A22=""),VLOOKUP($A22,GENERAL!$A$3:B$216,2,FALSE),"")</f>
        <v/>
      </c>
      <c r="C22" s="19" t="str">
        <f>IF(NOT($A22=""),VLOOKUP($A22,GENERAL!$A$3:C$216,3,FALSE),"")</f>
        <v/>
      </c>
      <c r="D22" s="19" t="str">
        <f>IF(NOT($A22=""),VLOOKUP($A22,GENERAL!$A$3:D$216,4,FALSE),"")</f>
        <v/>
      </c>
      <c r="E22" s="19" t="str">
        <f>IF(NOT($A22=""),VLOOKUP($A22,GENERAL!$A$3:E$216,5,FALSE),"")</f>
        <v/>
      </c>
      <c r="F22" s="19" t="str">
        <f>IF(NOT($A22=""),VLOOKUP($A22,GENERAL!$A$3:F$216,6,FALSE),"")</f>
        <v/>
      </c>
      <c r="G22" s="18" t="str">
        <f>IF(NOT($A22=""),VLOOKUP($A22,GENERAL!$A$3:G$216,7,FALSE),"")</f>
        <v/>
      </c>
      <c r="H22" s="18" t="str">
        <f t="shared" ref="H22:K22" si="21">IF(NOT($A22=""),CEILING($G22*(1+L22),50),"")</f>
        <v/>
      </c>
      <c r="I22" s="18" t="str">
        <f t="shared" si="21"/>
        <v/>
      </c>
      <c r="J22" s="18" t="str">
        <f t="shared" si="21"/>
        <v/>
      </c>
      <c r="K22" s="18" t="str">
        <f t="shared" si="21"/>
        <v/>
      </c>
      <c r="L22" s="15" t="str">
        <f>IF(NOT($A22=""),VLOOKUP($A22,GENERAL!$A$2:O$216,12,FALSE),"")</f>
        <v/>
      </c>
      <c r="M22" s="15" t="str">
        <f>IF(NOT($A22=""),VLOOKUP($A22,GENERAL!$A$2:P$216,13,FALSE),"")</f>
        <v/>
      </c>
      <c r="N22" s="15" t="str">
        <f>IF(NOT($A22=""),VLOOKUP($A22,GENERAL!$A$2:Q$216,14,FALSE),"")</f>
        <v/>
      </c>
      <c r="O22" s="15" t="str">
        <f>IF(NOT($A22=""),VLOOKUP($A22,GENERAL!$A$2:R$216,15,FALSE),"")</f>
        <v/>
      </c>
    </row>
    <row r="23" ht="15.75" customHeight="1">
      <c r="B23" s="19" t="str">
        <f>IF(NOT($A23=""),VLOOKUP($A23,GENERAL!$A$3:B$216,2,FALSE),"")</f>
        <v/>
      </c>
      <c r="C23" s="19" t="str">
        <f>IF(NOT($A23=""),VLOOKUP($A23,GENERAL!$A$3:C$216,3,FALSE),"")</f>
        <v/>
      </c>
      <c r="D23" s="19" t="str">
        <f>IF(NOT($A23=""),VLOOKUP($A23,GENERAL!$A$3:D$216,4,FALSE),"")</f>
        <v/>
      </c>
      <c r="E23" s="19" t="str">
        <f>IF(NOT($A23=""),VLOOKUP($A23,GENERAL!$A$3:E$216,5,FALSE),"")</f>
        <v/>
      </c>
      <c r="F23" s="19" t="str">
        <f>IF(NOT($A23=""),VLOOKUP($A23,GENERAL!$A$3:F$216,6,FALSE),"")</f>
        <v/>
      </c>
      <c r="G23" s="18" t="str">
        <f>IF(NOT($A23=""),VLOOKUP($A23,GENERAL!$A$3:G$216,7,FALSE),"")</f>
        <v/>
      </c>
      <c r="H23" s="18" t="str">
        <f t="shared" ref="H23:K23" si="22">IF(NOT($A23=""),CEILING($G23*(1+L23),50),"")</f>
        <v/>
      </c>
      <c r="I23" s="18" t="str">
        <f t="shared" si="22"/>
        <v/>
      </c>
      <c r="J23" s="18" t="str">
        <f t="shared" si="22"/>
        <v/>
      </c>
      <c r="K23" s="18" t="str">
        <f t="shared" si="22"/>
        <v/>
      </c>
      <c r="L23" s="15" t="str">
        <f>IF(NOT($A23=""),VLOOKUP($A23,GENERAL!$A$2:O$216,12,FALSE),"")</f>
        <v/>
      </c>
      <c r="M23" s="15" t="str">
        <f>IF(NOT($A23=""),VLOOKUP($A23,GENERAL!$A$2:P$216,13,FALSE),"")</f>
        <v/>
      </c>
      <c r="N23" s="15" t="str">
        <f>IF(NOT($A23=""),VLOOKUP($A23,GENERAL!$A$2:Q$216,14,FALSE),"")</f>
        <v/>
      </c>
      <c r="O23" s="15" t="str">
        <f>IF(NOT($A23=""),VLOOKUP($A23,GENERAL!$A$2:R$216,15,FALSE),"")</f>
        <v/>
      </c>
    </row>
    <row r="24" ht="15.75" customHeight="1">
      <c r="B24" s="19" t="str">
        <f>IF(NOT($A24=""),VLOOKUP($A24,GENERAL!$A$3:B$216,2,FALSE),"")</f>
        <v/>
      </c>
      <c r="C24" s="19" t="str">
        <f>IF(NOT($A24=""),VLOOKUP($A24,GENERAL!$A$3:C$216,3,FALSE),"")</f>
        <v/>
      </c>
      <c r="D24" s="19" t="str">
        <f>IF(NOT($A24=""),VLOOKUP($A24,GENERAL!$A$3:D$216,4,FALSE),"")</f>
        <v/>
      </c>
      <c r="E24" s="19" t="str">
        <f>IF(NOT($A24=""),VLOOKUP($A24,GENERAL!$A$3:E$216,5,FALSE),"")</f>
        <v/>
      </c>
      <c r="F24" s="19" t="str">
        <f>IF(NOT($A24=""),VLOOKUP($A24,GENERAL!$A$3:F$216,6,FALSE),"")</f>
        <v/>
      </c>
      <c r="G24" s="18" t="str">
        <f>IF(NOT($A24=""),VLOOKUP($A24,GENERAL!$A$3:G$216,7,FALSE),"")</f>
        <v/>
      </c>
      <c r="H24" s="18" t="str">
        <f t="shared" ref="H24:K24" si="23">IF(NOT($A24=""),CEILING($G24*(1+L24),50),"")</f>
        <v/>
      </c>
      <c r="I24" s="18" t="str">
        <f t="shared" si="23"/>
        <v/>
      </c>
      <c r="J24" s="18" t="str">
        <f t="shared" si="23"/>
        <v/>
      </c>
      <c r="K24" s="18" t="str">
        <f t="shared" si="23"/>
        <v/>
      </c>
      <c r="L24" s="15" t="str">
        <f>IF(NOT($A24=""),VLOOKUP($A24,GENERAL!$A$2:O$216,12,FALSE),"")</f>
        <v/>
      </c>
      <c r="M24" s="15" t="str">
        <f>IF(NOT($A24=""),VLOOKUP($A24,GENERAL!$A$2:P$216,13,FALSE),"")</f>
        <v/>
      </c>
      <c r="N24" s="15" t="str">
        <f>IF(NOT($A24=""),VLOOKUP($A24,GENERAL!$A$2:Q$216,14,FALSE),"")</f>
        <v/>
      </c>
      <c r="O24" s="15" t="str">
        <f>IF(NOT($A24=""),VLOOKUP($A24,GENERAL!$A$2:R$216,15,FALSE),"")</f>
        <v/>
      </c>
    </row>
    <row r="25" ht="15.75" customHeight="1">
      <c r="B25" s="19" t="str">
        <f>IF(NOT($A25=""),VLOOKUP($A25,GENERAL!$A$3:B$216,2,FALSE),"")</f>
        <v/>
      </c>
      <c r="C25" s="19" t="str">
        <f>IF(NOT($A25=""),VLOOKUP($A25,GENERAL!$A$3:C$216,3,FALSE),"")</f>
        <v/>
      </c>
      <c r="D25" s="19" t="str">
        <f>IF(NOT($A25=""),VLOOKUP($A25,GENERAL!$A$3:D$216,4,FALSE),"")</f>
        <v/>
      </c>
      <c r="E25" s="19" t="str">
        <f>IF(NOT($A25=""),VLOOKUP($A25,GENERAL!$A$3:E$216,5,FALSE),"")</f>
        <v/>
      </c>
      <c r="F25" s="19" t="str">
        <f>IF(NOT($A25=""),VLOOKUP($A25,GENERAL!$A$3:F$216,6,FALSE),"")</f>
        <v/>
      </c>
      <c r="G25" s="18" t="str">
        <f>IF(NOT($A25=""),VLOOKUP($A25,GENERAL!$A$3:G$216,7,FALSE),"")</f>
        <v/>
      </c>
      <c r="H25" s="18" t="str">
        <f t="shared" ref="H25:K25" si="24">IF(NOT($A25=""),CEILING($G25*(1+L25),50),"")</f>
        <v/>
      </c>
      <c r="I25" s="18" t="str">
        <f t="shared" si="24"/>
        <v/>
      </c>
      <c r="J25" s="18" t="str">
        <f t="shared" si="24"/>
        <v/>
      </c>
      <c r="K25" s="18" t="str">
        <f t="shared" si="24"/>
        <v/>
      </c>
      <c r="L25" s="15" t="str">
        <f>IF(NOT($A25=""),VLOOKUP($A25,GENERAL!$A$2:O$216,12,FALSE),"")</f>
        <v/>
      </c>
      <c r="M25" s="15" t="str">
        <f>IF(NOT($A25=""),VLOOKUP($A25,GENERAL!$A$2:P$216,13,FALSE),"")</f>
        <v/>
      </c>
      <c r="N25" s="15" t="str">
        <f>IF(NOT($A25=""),VLOOKUP($A25,GENERAL!$A$2:Q$216,14,FALSE),"")</f>
        <v/>
      </c>
      <c r="O25" s="15" t="str">
        <f>IF(NOT($A25=""),VLOOKUP($A25,GENERAL!$A$2:R$216,15,FALSE),"")</f>
        <v/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9" t="str">
        <f>IF(NOT($A26=""),VLOOKUP($A26,GENERAL!$A$3:E$216,5,FALSE),"")</f>
        <v/>
      </c>
      <c r="F26" s="19" t="str">
        <f>IF(NOT($A26=""),VLOOKUP($A26,GENERAL!$A$3:F$216,6,FALSE),"")</f>
        <v/>
      </c>
      <c r="G26" s="18" t="str">
        <f>IF(NOT($A26=""),VLOOKUP($A26,GENERAL!$A$3:G$216,7,FALSE),"")</f>
        <v/>
      </c>
      <c r="H26" s="18" t="str">
        <f t="shared" ref="H26:K26" si="25">IF(NOT($A26=""),CEILING($G26*(1+L26),50),"")</f>
        <v/>
      </c>
      <c r="I26" s="18" t="str">
        <f t="shared" si="25"/>
        <v/>
      </c>
      <c r="J26" s="18" t="str">
        <f t="shared" si="25"/>
        <v/>
      </c>
      <c r="K26" s="18" t="str">
        <f t="shared" si="25"/>
        <v/>
      </c>
      <c r="L26" s="15" t="str">
        <f>IF(NOT($A26=""),VLOOKUP($A26,GENERAL!$A$2:O$216,12,FALSE),"")</f>
        <v/>
      </c>
      <c r="M26" s="15" t="str">
        <f>IF(NOT($A26=""),VLOOKUP($A26,GENERAL!$A$2:P$216,13,FALSE),"")</f>
        <v/>
      </c>
      <c r="N26" s="15" t="str">
        <f>IF(NOT($A26=""),VLOOKUP($A26,GENERAL!$A$2:Q$216,14,FALSE),"")</f>
        <v/>
      </c>
      <c r="O26" s="15" t="str">
        <f>IF(NOT($A26=""),VLOOKUP($A26,GENERAL!$A$2:R$216,15,FALSE),"")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9" t="str">
        <f>IF(NOT($A27=""),VLOOKUP($A27,GENERAL!$A$3:E$216,5,FALSE),"")</f>
        <v/>
      </c>
      <c r="F27" s="19" t="str">
        <f>IF(NOT($A27=""),VLOOKUP($A27,GENERAL!$A$3:F$216,6,FALSE),"")</f>
        <v/>
      </c>
      <c r="G27" s="18" t="str">
        <f>IF(NOT($A27=""),VLOOKUP($A27,GENERAL!$A$3:G$216,7,FALSE),"")</f>
        <v/>
      </c>
      <c r="H27" s="18" t="str">
        <f t="shared" ref="H27:K27" si="26">IF(NOT($A27=""),CEILING($G27*(1+L27),50),"")</f>
        <v/>
      </c>
      <c r="I27" s="18" t="str">
        <f t="shared" si="26"/>
        <v/>
      </c>
      <c r="J27" s="18" t="str">
        <f t="shared" si="26"/>
        <v/>
      </c>
      <c r="K27" s="18" t="str">
        <f t="shared" si="26"/>
        <v/>
      </c>
      <c r="L27" s="15" t="str">
        <f>IF(NOT($A27=""),VLOOKUP($A27,GENERAL!$A$2:O$216,12,FALSE),"")</f>
        <v/>
      </c>
      <c r="M27" s="15" t="str">
        <f>IF(NOT($A27=""),VLOOKUP($A27,GENERAL!$A$2:P$216,13,FALSE),"")</f>
        <v/>
      </c>
      <c r="N27" s="15" t="str">
        <f>IF(NOT($A27=""),VLOOKUP($A27,GENERAL!$A$2:Q$216,14,FALSE),"")</f>
        <v/>
      </c>
      <c r="O27" s="15" t="str">
        <f>IF(NOT($A27=""),VLOOKUP($A27,GENERAL!$A$2:R$216,15,FALSE),"")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9" t="str">
        <f>IF(NOT($A28=""),VLOOKUP($A28,GENERAL!$A$3:E$216,5,FALSE),"")</f>
        <v/>
      </c>
      <c r="F28" s="19" t="str">
        <f>IF(NOT($A28=""),VLOOKUP($A28,GENERAL!$A$3:F$216,6,FALSE),"")</f>
        <v/>
      </c>
      <c r="G28" s="18" t="str">
        <f>IF(NOT($A28=""),VLOOKUP($A28,GENERAL!$A$3:G$216,7,FALSE),"")</f>
        <v/>
      </c>
      <c r="H28" s="18" t="str">
        <f t="shared" ref="H28:K28" si="27">IF(NOT($A28=""),CEILING($G28*(1+L28),50),"")</f>
        <v/>
      </c>
      <c r="I28" s="18" t="str">
        <f t="shared" si="27"/>
        <v/>
      </c>
      <c r="J28" s="18" t="str">
        <f t="shared" si="27"/>
        <v/>
      </c>
      <c r="K28" s="18" t="str">
        <f t="shared" si="27"/>
        <v/>
      </c>
      <c r="L28" s="15" t="str">
        <f>IF(NOT($A28=""),VLOOKUP($A28,GENERAL!$A$2:O$216,12,FALSE),"")</f>
        <v/>
      </c>
      <c r="M28" s="15" t="str">
        <f>IF(NOT($A28=""),VLOOKUP($A28,GENERAL!$A$2:P$216,13,FALSE),"")</f>
        <v/>
      </c>
      <c r="N28" s="15" t="str">
        <f>IF(NOT($A28=""),VLOOKUP($A28,GENERAL!$A$2:Q$216,14,FALSE),"")</f>
        <v/>
      </c>
      <c r="O28" s="15" t="str">
        <f>IF(NOT($A28=""),VLOOKUP($A28,GENERAL!$A$2:R$216,15,FALSE),"")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9" t="str">
        <f>IF(NOT($A29=""),VLOOKUP($A29,GENERAL!$A$3:E$216,5,FALSE),"")</f>
        <v/>
      </c>
      <c r="F29" s="19" t="str">
        <f>IF(NOT($A29=""),VLOOKUP($A29,GENERAL!$A$3:F$216,6,FALSE),"")</f>
        <v/>
      </c>
      <c r="G29" s="18" t="str">
        <f>IF(NOT($A29=""),VLOOKUP($A29,GENERAL!$A$3:G$216,7,FALSE),"")</f>
        <v/>
      </c>
      <c r="H29" s="18" t="str">
        <f t="shared" ref="H29:K29" si="28">IF(NOT($A29=""),CEILING($G29*(1+L29),50),"")</f>
        <v/>
      </c>
      <c r="I29" s="18" t="str">
        <f t="shared" si="28"/>
        <v/>
      </c>
      <c r="J29" s="18" t="str">
        <f t="shared" si="28"/>
        <v/>
      </c>
      <c r="K29" s="18" t="str">
        <f t="shared" si="28"/>
        <v/>
      </c>
      <c r="L29" s="15" t="str">
        <f>IF(NOT($A29=""),VLOOKUP($A29,GENERAL!$A$2:O$216,12,FALSE),"")</f>
        <v/>
      </c>
      <c r="M29" s="15" t="str">
        <f>IF(NOT($A29=""),VLOOKUP($A29,GENERAL!$A$2:P$216,13,FALSE),"")</f>
        <v/>
      </c>
      <c r="N29" s="15" t="str">
        <f>IF(NOT($A29=""),VLOOKUP($A29,GENERAL!$A$2:Q$216,14,FALSE),"")</f>
        <v/>
      </c>
      <c r="O29" s="15" t="str">
        <f>IF(NOT($A29=""),VLOOKUP($A29,GENERAL!$A$2:R$216,15,FALSE),"")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9" t="str">
        <f>IF(NOT($A30=""),VLOOKUP($A30,GENERAL!$A$3:E$216,5,FALSE),"")</f>
        <v/>
      </c>
      <c r="F30" s="19" t="str">
        <f>IF(NOT($A30=""),VLOOKUP($A30,GENERAL!$A$3:F$216,6,FALSE),"")</f>
        <v/>
      </c>
      <c r="G30" s="18" t="str">
        <f>IF(NOT($A30=""),VLOOKUP($A30,GENERAL!$A$3:G$216,7,FALSE),"")</f>
        <v/>
      </c>
      <c r="H30" s="18" t="str">
        <f t="shared" ref="H30:K30" si="29">IF(NOT($A30=""),CEILING($G30*(1+L30),50),"")</f>
        <v/>
      </c>
      <c r="I30" s="18" t="str">
        <f t="shared" si="29"/>
        <v/>
      </c>
      <c r="J30" s="18" t="str">
        <f t="shared" si="29"/>
        <v/>
      </c>
      <c r="K30" s="18" t="str">
        <f t="shared" si="29"/>
        <v/>
      </c>
      <c r="L30" s="15" t="str">
        <f>IF(NOT($A30=""),VLOOKUP($A30,GENERAL!$A$2:O$216,12,FALSE),"")</f>
        <v/>
      </c>
      <c r="M30" s="15" t="str">
        <f>IF(NOT($A30=""),VLOOKUP($A30,GENERAL!$A$2:P$216,13,FALSE),"")</f>
        <v/>
      </c>
      <c r="N30" s="15" t="str">
        <f>IF(NOT($A30=""),VLOOKUP($A30,GENERAL!$A$2:Q$216,14,FALSE),"")</f>
        <v/>
      </c>
      <c r="O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9" t="str">
        <f>IF(NOT($A31=""),VLOOKUP($A31,GENERAL!$A$3:E$216,5,FALSE),"")</f>
        <v/>
      </c>
      <c r="F31" s="19" t="str">
        <f>IF(NOT($A31=""),VLOOKUP($A31,GENERAL!$A$3:F$216,6,FALSE),"")</f>
        <v/>
      </c>
      <c r="G31" s="18" t="str">
        <f>IF(NOT($A31=""),VLOOKUP($A31,GENERAL!$A$3:G$216,7,FALSE),"")</f>
        <v/>
      </c>
      <c r="H31" s="18" t="str">
        <f t="shared" ref="H31:K31" si="30">IF(NOT($A31=""),CEILING($G31*(1+L31),50),"")</f>
        <v/>
      </c>
      <c r="I31" s="18" t="str">
        <f t="shared" si="30"/>
        <v/>
      </c>
      <c r="J31" s="18" t="str">
        <f t="shared" si="30"/>
        <v/>
      </c>
      <c r="K31" s="18" t="str">
        <f t="shared" si="30"/>
        <v/>
      </c>
      <c r="L31" s="15" t="str">
        <f>IF(NOT($A31=""),VLOOKUP($A31,GENERAL!$A$2:O$216,12,FALSE),"")</f>
        <v/>
      </c>
      <c r="M31" s="15" t="str">
        <f>IF(NOT($A31=""),VLOOKUP($A31,GENERAL!$A$2:P$216,13,FALSE),"")</f>
        <v/>
      </c>
      <c r="N31" s="15" t="str">
        <f>IF(NOT($A31=""),VLOOKUP($A31,GENERAL!$A$2:Q$216,14,FALSE),"")</f>
        <v/>
      </c>
      <c r="O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9" t="str">
        <f>IF(NOT($A32=""),VLOOKUP($A32,GENERAL!$A$3:E$216,5,FALSE),"")</f>
        <v/>
      </c>
      <c r="F32" s="19" t="str">
        <f>IF(NOT($A32=""),VLOOKUP($A32,GENERAL!$A$3:F$216,6,FALSE),"")</f>
        <v/>
      </c>
      <c r="G32" s="18" t="str">
        <f>IF(NOT($A32=""),VLOOKUP($A32,GENERAL!$A$3:G$216,7,FALSE),"")</f>
        <v/>
      </c>
      <c r="H32" s="18" t="str">
        <f t="shared" ref="H32:K32" si="31">IF(NOT($A32=""),CEILING($G32*(1+L32),50),"")</f>
        <v/>
      </c>
      <c r="I32" s="18" t="str">
        <f t="shared" si="31"/>
        <v/>
      </c>
      <c r="J32" s="18" t="str">
        <f t="shared" si="31"/>
        <v/>
      </c>
      <c r="K32" s="18" t="str">
        <f t="shared" si="31"/>
        <v/>
      </c>
      <c r="L32" s="15" t="str">
        <f>IF(NOT($A32=""),VLOOKUP($A32,GENERAL!$A$2:O$216,12,FALSE),"")</f>
        <v/>
      </c>
      <c r="M32" s="15" t="str">
        <f>IF(NOT($A32=""),VLOOKUP($A32,GENERAL!$A$2:P$216,13,FALSE),"")</f>
        <v/>
      </c>
      <c r="N32" s="15" t="str">
        <f>IF(NOT($A32=""),VLOOKUP($A32,GENERAL!$A$2:Q$216,14,FALSE),"")</f>
        <v/>
      </c>
      <c r="O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9" t="str">
        <f>IF(NOT($A33=""),VLOOKUP($A33,GENERAL!$A$3:E$216,5,FALSE),"")</f>
        <v/>
      </c>
      <c r="F33" s="19" t="str">
        <f>IF(NOT($A33=""),VLOOKUP($A33,GENERAL!$A$3:F$216,6,FALSE),"")</f>
        <v/>
      </c>
      <c r="G33" s="18" t="str">
        <f>IF(NOT($A33=""),VLOOKUP($A33,GENERAL!$A$3:G$216,7,FALSE),"")</f>
        <v/>
      </c>
      <c r="H33" s="18" t="str">
        <f t="shared" ref="H33:K33" si="32">IF(NOT($A33=""),CEILING($G33*(1+L33),50),"")</f>
        <v/>
      </c>
      <c r="I33" s="18" t="str">
        <f t="shared" si="32"/>
        <v/>
      </c>
      <c r="J33" s="18" t="str">
        <f t="shared" si="32"/>
        <v/>
      </c>
      <c r="K33" s="18" t="str">
        <f t="shared" si="32"/>
        <v/>
      </c>
      <c r="L33" s="15" t="str">
        <f>IF(NOT($A33=""),VLOOKUP($A33,GENERAL!$A$2:O$216,12,FALSE),"")</f>
        <v/>
      </c>
      <c r="M33" s="15" t="str">
        <f>IF(NOT($A33=""),VLOOKUP($A33,GENERAL!$A$2:P$216,13,FALSE),"")</f>
        <v/>
      </c>
      <c r="N33" s="15" t="str">
        <f>IF(NOT($A33=""),VLOOKUP($A33,GENERAL!$A$2:Q$216,14,FALSE),"")</f>
        <v/>
      </c>
      <c r="O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9" t="str">
        <f>IF(NOT($A34=""),VLOOKUP($A34,GENERAL!$A$3:E$216,5,FALSE),"")</f>
        <v/>
      </c>
      <c r="F34" s="19" t="str">
        <f>IF(NOT($A34=""),VLOOKUP($A34,GENERAL!$A$3:F$216,6,FALSE),"")</f>
        <v/>
      </c>
      <c r="G34" s="18" t="str">
        <f>IF(NOT($A34=""),VLOOKUP($A34,GENERAL!$A$3:G$216,7,FALSE),"")</f>
        <v/>
      </c>
      <c r="H34" s="18" t="str">
        <f t="shared" ref="H34:K34" si="33">IF(NOT($A34=""),CEILING($G34*(1+L34),50),"")</f>
        <v/>
      </c>
      <c r="I34" s="18" t="str">
        <f t="shared" si="33"/>
        <v/>
      </c>
      <c r="J34" s="18" t="str">
        <f t="shared" si="33"/>
        <v/>
      </c>
      <c r="K34" s="18" t="str">
        <f t="shared" si="33"/>
        <v/>
      </c>
      <c r="L34" s="15" t="str">
        <f>IF(NOT($A34=""),VLOOKUP($A34,GENERAL!$A$2:O$216,12,FALSE),"")</f>
        <v/>
      </c>
      <c r="M34" s="15" t="str">
        <f>IF(NOT($A34=""),VLOOKUP($A34,GENERAL!$A$2:P$216,13,FALSE),"")</f>
        <v/>
      </c>
      <c r="N34" s="15" t="str">
        <f>IF(NOT($A34=""),VLOOKUP($A34,GENERAL!$A$2:Q$216,14,FALSE),"")</f>
        <v/>
      </c>
      <c r="O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9" t="str">
        <f>IF(NOT($A35=""),VLOOKUP($A35,GENERAL!$A$3:E$216,5,FALSE),"")</f>
        <v/>
      </c>
      <c r="F35" s="19" t="str">
        <f>IF(NOT($A35=""),VLOOKUP($A35,GENERAL!$A$3:F$216,6,FALSE),"")</f>
        <v/>
      </c>
      <c r="G35" s="18" t="str">
        <f>IF(NOT($A35=""),VLOOKUP($A35,GENERAL!$A$3:G$216,7,FALSE),"")</f>
        <v/>
      </c>
      <c r="H35" s="18" t="str">
        <f t="shared" ref="H35:K35" si="34">IF(NOT($A35=""),CEILING($G35*(1+L35),50),"")</f>
        <v/>
      </c>
      <c r="I35" s="18" t="str">
        <f t="shared" si="34"/>
        <v/>
      </c>
      <c r="J35" s="18" t="str">
        <f t="shared" si="34"/>
        <v/>
      </c>
      <c r="K35" s="18" t="str">
        <f t="shared" si="34"/>
        <v/>
      </c>
      <c r="L35" s="15" t="str">
        <f>IF(NOT($A35=""),VLOOKUP($A35,GENERAL!$A$2:O$216,12,FALSE),"")</f>
        <v/>
      </c>
      <c r="M35" s="15" t="str">
        <f>IF(NOT($A35=""),VLOOKUP($A35,GENERAL!$A$2:P$216,13,FALSE),"")</f>
        <v/>
      </c>
      <c r="N35" s="15" t="str">
        <f>IF(NOT($A35=""),VLOOKUP($A35,GENERAL!$A$2:Q$216,14,FALSE),"")</f>
        <v/>
      </c>
      <c r="O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9" t="str">
        <f>IF(NOT($A36=""),VLOOKUP($A36,GENERAL!$A$3:E$216,5,FALSE),"")</f>
        <v/>
      </c>
      <c r="F36" s="19" t="str">
        <f>IF(NOT($A36=""),VLOOKUP($A36,GENERAL!$A$3:F$216,6,FALSE),"")</f>
        <v/>
      </c>
      <c r="G36" s="18" t="str">
        <f>IF(NOT($A36=""),VLOOKUP($A36,GENERAL!$A$3:G$216,7,FALSE),"")</f>
        <v/>
      </c>
      <c r="H36" s="18" t="str">
        <f t="shared" ref="H36:K36" si="35">IF(NOT($A36=""),CEILING($G36*(1+L36),50),"")</f>
        <v/>
      </c>
      <c r="I36" s="18" t="str">
        <f t="shared" si="35"/>
        <v/>
      </c>
      <c r="J36" s="18" t="str">
        <f t="shared" si="35"/>
        <v/>
      </c>
      <c r="K36" s="18" t="str">
        <f t="shared" si="35"/>
        <v/>
      </c>
      <c r="L36" s="15" t="str">
        <f>IF(NOT($A36=""),VLOOKUP($A36,GENERAL!$A$2:O$216,12,FALSE),"")</f>
        <v/>
      </c>
      <c r="M36" s="15" t="str">
        <f>IF(NOT($A36=""),VLOOKUP($A36,GENERAL!$A$2:P$216,13,FALSE),"")</f>
        <v/>
      </c>
      <c r="N36" s="15" t="str">
        <f>IF(NOT($A36=""),VLOOKUP($A36,GENERAL!$A$2:Q$216,14,FALSE),"")</f>
        <v/>
      </c>
      <c r="O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9" t="str">
        <f>IF(NOT($A37=""),VLOOKUP($A37,GENERAL!$A$3:E$216,5,FALSE),"")</f>
        <v/>
      </c>
      <c r="F37" s="19" t="str">
        <f>IF(NOT($A37=""),VLOOKUP($A37,GENERAL!$A$3:F$216,6,FALSE),"")</f>
        <v/>
      </c>
      <c r="G37" s="18" t="str">
        <f>IF(NOT($A37=""),VLOOKUP($A37,GENERAL!$A$3:G$216,7,FALSE),"")</f>
        <v/>
      </c>
      <c r="H37" s="18" t="str">
        <f t="shared" ref="H37:K37" si="36">IF(NOT($A37=""),CEILING($G37*(1+L37),50),"")</f>
        <v/>
      </c>
      <c r="I37" s="18" t="str">
        <f t="shared" si="36"/>
        <v/>
      </c>
      <c r="J37" s="18" t="str">
        <f t="shared" si="36"/>
        <v/>
      </c>
      <c r="K37" s="18" t="str">
        <f t="shared" si="36"/>
        <v/>
      </c>
      <c r="L37" s="15" t="str">
        <f>IF(NOT($A37=""),VLOOKUP($A37,GENERAL!$A$2:O$216,12,FALSE),"")</f>
        <v/>
      </c>
      <c r="M37" s="15" t="str">
        <f>IF(NOT($A37=""),VLOOKUP($A37,GENERAL!$A$2:P$216,13,FALSE),"")</f>
        <v/>
      </c>
      <c r="N37" s="15" t="str">
        <f>IF(NOT($A37=""),VLOOKUP($A37,GENERAL!$A$2:Q$216,14,FALSE),"")</f>
        <v/>
      </c>
      <c r="O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E38" s="19" t="str">
        <f>IF(NOT($A38=""),VLOOKUP($A38,GENERAL!$A$3:E$216,5,FALSE),"")</f>
        <v/>
      </c>
      <c r="F38" s="19" t="str">
        <f>IF(NOT($A38=""),VLOOKUP($A38,GENERAL!$A$3:F$216,6,FALSE),"")</f>
        <v/>
      </c>
      <c r="G38" s="18" t="str">
        <f>IF(NOT($A38=""),VLOOKUP($A38,GENERAL!$A$3:G$216,7,FALSE),"")</f>
        <v/>
      </c>
      <c r="H38" s="18" t="str">
        <f t="shared" ref="H38:K38" si="37">IF(NOT($A38=""),CEILING($G38*(1+L38),50),"")</f>
        <v/>
      </c>
      <c r="I38" s="18" t="str">
        <f t="shared" si="37"/>
        <v/>
      </c>
      <c r="J38" s="18" t="str">
        <f t="shared" si="37"/>
        <v/>
      </c>
      <c r="K38" s="18" t="str">
        <f t="shared" si="37"/>
        <v/>
      </c>
      <c r="L38" s="15" t="str">
        <f>IF(NOT($A38=""),VLOOKUP($A38,GENERAL!$A$2:O$216,12,FALSE),"")</f>
        <v/>
      </c>
      <c r="M38" s="15" t="str">
        <f>IF(NOT($A38=""),VLOOKUP($A38,GENERAL!$A$2:P$216,13,FALSE),"")</f>
        <v/>
      </c>
      <c r="N38" s="15" t="str">
        <f>IF(NOT($A38=""),VLOOKUP($A38,GENERAL!$A$2:Q$216,14,FALSE),"")</f>
        <v/>
      </c>
      <c r="O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IF(NOT($A45=""),VLOOKUP($A45,GENERAL!$A$3:B$216,2,FALSE),"")</f>
        <v/>
      </c>
      <c r="C45" s="19" t="str">
        <f>IF(NOT($A45=""),VLOOKUP($A45,GENERAL!$A$3:C$216,3,FALSE),"")</f>
        <v/>
      </c>
      <c r="D45" s="19" t="str">
        <f>IF(NOT($A45=""),VLOOKUP($A45,GENERAL!$A$3:D$216,4,FALSE),"")</f>
        <v/>
      </c>
      <c r="E45" s="19" t="str">
        <f>IF(NOT($A45=""),VLOOKUP($A45,GENERAL!$A$3:E$216,5,FALSE),"")</f>
        <v/>
      </c>
      <c r="F45" s="19" t="str">
        <f>IF(NOT($A45=""),VLOOKUP($A45,GENERAL!$A$3:F$216,6,FALSE),"")</f>
        <v/>
      </c>
      <c r="G45" s="18" t="str">
        <f>IF(NOT($A45=""),VLOOKUP($A45,GENERAL!$A$3:G$216,7,FALSE),"")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IF(NOT($A46=""),VLOOKUP($A46,GENERAL!$A$3:B$216,2,FALSE),"")</f>
        <v/>
      </c>
      <c r="C46" s="19" t="str">
        <f>IF(NOT($A46=""),VLOOKUP($A46,GENERAL!$A$3:C$216,3,FALSE),"")</f>
        <v/>
      </c>
      <c r="D46" s="19" t="str">
        <f>IF(NOT($A46=""),VLOOKUP($A46,GENERAL!$A$3:D$216,4,FALSE),"")</f>
        <v/>
      </c>
      <c r="E46" s="19" t="str">
        <f>IF(NOT($A46=""),VLOOKUP($A46,GENERAL!$A$3:E$216,5,FALSE),"")</f>
        <v/>
      </c>
      <c r="F46" s="19" t="str">
        <f>IF(NOT($A46=""),VLOOKUP($A46,GENERAL!$A$3:F$216,6,FALSE),"")</f>
        <v/>
      </c>
      <c r="G46" s="18" t="str">
        <f>IF(NOT($A46=""),VLOOKUP($A46,GENERAL!$A$3:G$216,7,FALSE),"")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IF(NOT($A47=""),VLOOKUP($A47,GENERAL!$A$2:B$216,2,FALSE),"")</f>
        <v/>
      </c>
      <c r="C47" s="19" t="str">
        <f>IF(NOT($A47=""),VLOOKUP($A47,GENERAL!$A$2:C$216,3,FALSE),"")</f>
        <v/>
      </c>
      <c r="D47" s="19" t="str">
        <f>IF(NOT($A47=""),VLOOKUP($A47,GENERAL!$A$2:D$216,4,FALSE),"")</f>
        <v/>
      </c>
      <c r="E47" s="19" t="str">
        <f>IF(NOT($A47=""),VLOOKUP($A47,GENERAL!$A$2:E$216,5,FALSE),"")</f>
        <v/>
      </c>
      <c r="F47" s="19" t="str">
        <f>IF(NOT($A47=""),VLOOKUP($A47,GENERAL!$A$2:F$216,6,FALSE),"")</f>
        <v/>
      </c>
      <c r="G47" s="18" t="str">
        <f>IF(NOT($A47=""),VLOOKUP($A47,GENERAL!$A$2:G$216,7,FALSE),"")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IF(NOT($A48=""),VLOOKUP($A48,GENERAL!$A$2:B$216,2,FALSE),"")</f>
        <v/>
      </c>
      <c r="C48" s="19" t="str">
        <f>IF(NOT($A48=""),VLOOKUP($A48,GENERAL!$A$2:C$216,3,FALSE),"")</f>
        <v/>
      </c>
      <c r="D48" s="19" t="str">
        <f>IF(NOT($A48=""),VLOOKUP($A48,GENERAL!$A$2:D$216,4,FALSE),"")</f>
        <v/>
      </c>
      <c r="E48" s="19" t="str">
        <f>IF(NOT($A48=""),VLOOKUP($A48,GENERAL!$A$2:E$216,5,FALSE),"")</f>
        <v/>
      </c>
      <c r="F48" s="19" t="str">
        <f>IF(NOT($A48=""),VLOOKUP($A48,GENERAL!$A$2:F$216,6,FALSE),"")</f>
        <v/>
      </c>
      <c r="G48" s="18" t="str">
        <f>IF(NOT($A48=""),VLOOKUP($A48,GENERAL!$A$2:G$216,7,FALSE),"")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IF(NOT($A49=""),VLOOKUP($A49,GENERAL!$A$2:B$216,2,FALSE),"")</f>
        <v/>
      </c>
      <c r="C49" s="19" t="str">
        <f>IF(NOT($A49=""),VLOOKUP($A49,GENERAL!$A$2:C$216,3,FALSE),"")</f>
        <v/>
      </c>
      <c r="D49" s="19" t="str">
        <f>IF(NOT($A49=""),VLOOKUP($A49,GENERAL!$A$2:D$216,4,FALSE),"")</f>
        <v/>
      </c>
      <c r="E49" s="19" t="str">
        <f>IF(NOT($A49=""),VLOOKUP($A49,GENERAL!$A$2:E$216,5,FALSE),"")</f>
        <v/>
      </c>
      <c r="F49" s="19" t="str">
        <f>IF(NOT($A49=""),VLOOKUP($A49,GENERAL!$A$2:F$216,6,FALSE),"")</f>
        <v/>
      </c>
      <c r="G49" s="18" t="str">
        <f>IF(NOT($A49=""),VLOOKUP($A49,GENERAL!$A$2:G$216,7,FALSE),"")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IF(NOT($A50=""),VLOOKUP($A50,GENERAL!$A$2:B$216,2,FALSE),"")</f>
        <v/>
      </c>
      <c r="C50" s="19" t="str">
        <f>IF(NOT($A50=""),VLOOKUP($A50,GENERAL!$A$2:C$216,3,FALSE),"")</f>
        <v/>
      </c>
      <c r="D50" s="19" t="str">
        <f>IF(NOT($A50=""),VLOOKUP($A50,GENERAL!$A$2:D$216,4,FALSE),"")</f>
        <v/>
      </c>
      <c r="E50" s="19" t="str">
        <f>IF(NOT($A50=""),VLOOKUP($A50,GENERAL!$A$2:E$216,5,FALSE),"")</f>
        <v/>
      </c>
      <c r="F50" s="19" t="str">
        <f>IF(NOT($A50=""),VLOOKUP($A50,GENERAL!$A$2:F$216,6,FALSE),"")</f>
        <v/>
      </c>
      <c r="G50" s="18" t="str">
        <f>IF(NOT($A50=""),VLOOKUP($A50,GENERAL!$A$2:G$216,7,FALSE),"")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IF(NOT($A51=""),VLOOKUP($A51,GENERAL!$A$2:B$216,2,FALSE),"")</f>
        <v/>
      </c>
      <c r="C51" s="19" t="str">
        <f>IF(NOT($A51=""),VLOOKUP($A51,GENERAL!$A$2:C$216,3,FALSE),"")</f>
        <v/>
      </c>
      <c r="D51" s="19" t="str">
        <f>IF(NOT($A51=""),VLOOKUP($A51,GENERAL!$A$2:D$216,4,FALSE),"")</f>
        <v/>
      </c>
      <c r="E51" s="19" t="str">
        <f>IF(NOT($A51=""),VLOOKUP($A51,GENERAL!$A$2:E$216,5,FALSE),"")</f>
        <v/>
      </c>
      <c r="F51" s="19" t="str">
        <f>IF(NOT($A51=""),VLOOKUP($A51,GENERAL!$A$2:F$216,6,FALSE),"")</f>
        <v/>
      </c>
      <c r="G51" s="18" t="str">
        <f>IF(NOT($A51=""),VLOOKUP($A51,GENERAL!$A$2:G$216,7,FALSE),"")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IF(NOT($A52=""),VLOOKUP($A52,GENERAL!$A$2:B$216,2,FALSE),"")</f>
        <v/>
      </c>
      <c r="C52" s="19" t="str">
        <f>IF(NOT($A52=""),VLOOKUP($A52,GENERAL!$A$2:C$216,3,FALSE),"")</f>
        <v/>
      </c>
      <c r="D52" s="19" t="str">
        <f>IF(NOT($A52=""),VLOOKUP($A52,GENERAL!$A$2:D$216,4,FALSE),"")</f>
        <v/>
      </c>
      <c r="E52" s="19" t="str">
        <f>IF(NOT($A52=""),VLOOKUP($A52,GENERAL!$A$2:E$216,5,FALSE),"")</f>
        <v/>
      </c>
      <c r="F52" s="19" t="str">
        <f>IF(NOT($A52=""),VLOOKUP($A52,GENERAL!$A$2:F$216,6,FALSE),"")</f>
        <v/>
      </c>
      <c r="G52" s="18" t="str">
        <f>IF(NOT($A52=""),VLOOKUP($A52,GENERAL!$A$2:G$216,7,FALSE),"")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B53" s="19" t="str">
        <f>IF(NOT($A53=""),VLOOKUP($A53,GENERAL!$A$2:B$216,2,FALSE),"")</f>
        <v/>
      </c>
      <c r="C53" s="19" t="str">
        <f>IF(NOT($A53=""),VLOOKUP($A53,GENERAL!$A$2:C$216,3,FALSE),"")</f>
        <v/>
      </c>
      <c r="D53" s="19" t="str">
        <f>IF(NOT($A53=""),VLOOKUP($A53,GENERAL!$A$2:D$216,4,FALSE),"")</f>
        <v/>
      </c>
      <c r="E53" s="19" t="str">
        <f>IF(NOT($A53=""),VLOOKUP($A53,GENERAL!$A$2:E$216,5,FALSE),"")</f>
        <v/>
      </c>
      <c r="F53" s="19" t="str">
        <f>IF(NOT($A53=""),VLOOKUP($A53,GENERAL!$A$2:F$216,6,FALSE),"")</f>
        <v/>
      </c>
      <c r="G53" s="18" t="str">
        <f>IF(NOT($A53=""),VLOOKUP($A53,GENERAL!$A$2:G$216,7,FALSE),"")</f>
        <v/>
      </c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B54" s="19" t="str">
        <f>IF(NOT($A54=""),VLOOKUP($A54,GENERAL!$A$2:B$216,2,FALSE),"")</f>
        <v/>
      </c>
      <c r="C54" s="19" t="str">
        <f>IF(NOT($A54=""),VLOOKUP($A54,GENERAL!$A$2:C$216,3,FALSE),"")</f>
        <v/>
      </c>
      <c r="D54" s="19" t="str">
        <f>IF(NOT($A54=""),VLOOKUP($A54,GENERAL!$A$2:D$216,4,FALSE),"")</f>
        <v/>
      </c>
      <c r="E54" s="19" t="str">
        <f>IF(NOT($A54=""),VLOOKUP($A54,GENERAL!$A$2:E$216,5,FALSE),"")</f>
        <v/>
      </c>
      <c r="F54" s="19" t="str">
        <f>IF(NOT($A54=""),VLOOKUP($A54,GENERAL!$A$2:F$216,6,FALSE),"")</f>
        <v/>
      </c>
      <c r="G54" s="18" t="str">
        <f>IF(NOT($A54=""),VLOOKUP($A54,GENERAL!$A$2:G$216,7,FALSE),"")</f>
        <v/>
      </c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B55" s="19" t="str">
        <f>IF(NOT($A55=""),VLOOKUP($A55,GENERAL!$A$2:B$216,2,FALSE),"")</f>
        <v/>
      </c>
      <c r="C55" s="19" t="str">
        <f>IF(NOT($A55=""),VLOOKUP($A55,GENERAL!$A$2:C$216,3,FALSE),"")</f>
        <v/>
      </c>
      <c r="D55" s="19" t="str">
        <f>IF(NOT($A55=""),VLOOKUP($A55,GENERAL!$A$2:D$216,4,FALSE),"")</f>
        <v/>
      </c>
      <c r="E55" s="19" t="str">
        <f>IF(NOT($A55=""),VLOOKUP($A55,GENERAL!$A$2:E$216,5,FALSE),"")</f>
        <v/>
      </c>
      <c r="F55" s="19" t="str">
        <f>IF(NOT($A55=""),VLOOKUP($A55,GENERAL!$A$2:F$216,6,FALSE),"")</f>
        <v/>
      </c>
      <c r="G55" s="18" t="str">
        <f>IF(NOT($A55=""),VLOOKUP($A55,GENERAL!$A$2:G$216,7,FALSE),"")</f>
        <v/>
      </c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IF(NOT($A55=""),VLOOKUP($A55,GENERAL!$A$2:O$216,12,FALSE),"")</f>
        <v/>
      </c>
      <c r="M55" s="15" t="str">
        <f>IF(NOT($A55=""),VLOOKUP($A55,GENERAL!$A$2:P$216,13,FALSE),"")</f>
        <v/>
      </c>
      <c r="N55" s="15" t="str">
        <f>IF(NOT($A55=""),VLOOKUP($A55,GENERAL!$A$2:Q$216,14,FALSE),"")</f>
        <v/>
      </c>
      <c r="O55" s="15" t="str">
        <f>IF(NOT($A55=""),VLOOKUP($A55,GENERAL!$A$2:R$216,15,FALSE),"")</f>
        <v/>
      </c>
    </row>
    <row r="56" ht="15.75" customHeight="1">
      <c r="B56" s="19" t="str">
        <f>IF(NOT($A56=""),VLOOKUP($A56,GENERAL!$A$2:B$216,2,FALSE),"")</f>
        <v/>
      </c>
      <c r="C56" s="19" t="str">
        <f>IF(NOT($A56=""),VLOOKUP($A56,GENERAL!$A$2:C$216,3,FALSE),"")</f>
        <v/>
      </c>
      <c r="D56" s="19" t="str">
        <f>IF(NOT($A56=""),VLOOKUP($A56,GENERAL!$A$2:D$216,4,FALSE),"")</f>
        <v/>
      </c>
      <c r="E56" s="19" t="str">
        <f>IF(NOT($A56=""),VLOOKUP($A56,GENERAL!$A$2:E$216,5,FALSE),"")</f>
        <v/>
      </c>
      <c r="F56" s="19" t="str">
        <f>IF(NOT($A56=""),VLOOKUP($A56,GENERAL!$A$2:F$216,6,FALSE),"")</f>
        <v/>
      </c>
      <c r="G56" s="18" t="str">
        <f>IF(NOT($A56=""),VLOOKUP($A56,GENERAL!$A$2:G$216,7,FALSE),"")</f>
        <v/>
      </c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IF(NOT($A56=""),VLOOKUP($A56,GENERAL!$A$2:O$216,12,FALSE),"")</f>
        <v/>
      </c>
      <c r="M56" s="15" t="str">
        <f>IF(NOT($A56=""),VLOOKUP($A56,GENERAL!$A$2:P$216,13,FALSE),"")</f>
        <v/>
      </c>
      <c r="N56" s="15" t="str">
        <f>IF(NOT($A56=""),VLOOKUP($A56,GENERAL!$A$2:Q$216,14,FALSE),"")</f>
        <v/>
      </c>
      <c r="O56" s="15" t="str">
        <f>IF(NOT($A56=""),VLOOKUP($A56,GENERAL!$A$2:R$216,15,FALSE),"")</f>
        <v/>
      </c>
    </row>
    <row r="57" ht="15.75" customHeight="1"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IF($G57&gt;0,PORCENTAJES!B$2,"")</f>
        <v/>
      </c>
      <c r="M57" s="15" t="str">
        <f>IF($G57&gt;0,PORCENTAJES!C$2,"")</f>
        <v/>
      </c>
      <c r="N57" s="15" t="str">
        <f>IF($G57&gt;0,PORCENTAJES!D$2,"")</f>
        <v/>
      </c>
      <c r="O57" s="15" t="str">
        <f>IF($G57&gt;0,PORCENTAJES!E$2,"")</f>
        <v/>
      </c>
    </row>
    <row r="58" ht="15.75" customHeight="1"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IF($G58&gt;0,PORCENTAJES!B$2,"")</f>
        <v/>
      </c>
      <c r="M58" s="15" t="str">
        <f>IF($G58&gt;0,PORCENTAJES!C$2,"")</f>
        <v/>
      </c>
      <c r="N58" s="15" t="str">
        <f>IF($G58&gt;0,PORCENTAJES!D$2,"")</f>
        <v/>
      </c>
      <c r="O58" s="15" t="str">
        <f>IF($G58&gt;0,PORCENTAJES!E$2,"")</f>
        <v/>
      </c>
    </row>
    <row r="59" ht="15.75" customHeight="1"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IF($G59&gt;0,PORCENTAJES!B$2,"")</f>
        <v/>
      </c>
      <c r="M59" s="15" t="str">
        <f>IF($G59&gt;0,PORCENTAJES!C$2,"")</f>
        <v/>
      </c>
      <c r="N59" s="15" t="str">
        <f>IF($G59&gt;0,PORCENTAJES!D$2,"")</f>
        <v/>
      </c>
      <c r="O59" s="15" t="str">
        <f>IF($G59&gt;0,PORCENTAJES!E$2,"")</f>
        <v/>
      </c>
    </row>
    <row r="60" ht="15.75" customHeight="1"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IF($G60&gt;0,PORCENTAJES!B$2,"")</f>
        <v/>
      </c>
      <c r="M60" s="15" t="str">
        <f>IF($G60&gt;0,PORCENTAJES!C$2,"")</f>
        <v/>
      </c>
      <c r="N60" s="15" t="str">
        <f>IF($G60&gt;0,PORCENTAJES!D$2,"")</f>
        <v/>
      </c>
      <c r="O60" s="15" t="str">
        <f>IF($G60&gt;0,PORCENTAJES!E$2,"")</f>
        <v/>
      </c>
    </row>
    <row r="61" ht="15.75" customHeight="1"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IF($G61&gt;0,PORCENTAJES!B$2,"")</f>
        <v/>
      </c>
      <c r="M61" s="15" t="str">
        <f>IF($G61&gt;0,PORCENTAJES!C$2,"")</f>
        <v/>
      </c>
      <c r="N61" s="15" t="str">
        <f>IF($G61&gt;0,PORCENTAJES!D$2,"")</f>
        <v/>
      </c>
      <c r="O61" s="15" t="str">
        <f>IF($G61&gt;0,PORCENTAJES!E$2,"")</f>
        <v/>
      </c>
    </row>
    <row r="62" ht="15.75" customHeight="1"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IF($G62&gt;0,PORCENTAJES!B$2,"")</f>
        <v/>
      </c>
      <c r="M62" s="15" t="str">
        <f>IF($G62&gt;0,PORCENTAJES!C$2,"")</f>
        <v/>
      </c>
      <c r="N62" s="15" t="str">
        <f>IF($G62&gt;0,PORCENTAJES!D$2,"")</f>
        <v/>
      </c>
      <c r="O62" s="15" t="str">
        <f>IF($G62&gt;0,PORCENTAJES!E$2,"")</f>
        <v/>
      </c>
    </row>
    <row r="63" ht="15.75" customHeight="1">
      <c r="H63" s="18" t="str">
        <f t="shared" ref="H63:K63" si="62">IF(NOT($A63=""),CEILING($G63*(1+L63),50),"")</f>
        <v/>
      </c>
      <c r="I63" s="18" t="str">
        <f t="shared" si="62"/>
        <v/>
      </c>
      <c r="J63" s="18" t="str">
        <f t="shared" si="62"/>
        <v/>
      </c>
      <c r="K63" s="18" t="str">
        <f t="shared" si="62"/>
        <v/>
      </c>
      <c r="L63" s="15" t="str">
        <f>IF($G63&gt;0,PORCENTAJES!B$2,"")</f>
        <v/>
      </c>
      <c r="M63" s="15" t="str">
        <f>IF($G63&gt;0,PORCENTAJES!C$2,"")</f>
        <v/>
      </c>
      <c r="N63" s="15" t="str">
        <f>IF($G63&gt;0,PORCENTAJES!D$2,"")</f>
        <v/>
      </c>
      <c r="O63" s="15" t="str">
        <f>IF($G63&gt;0,PORCENTAJES!E$2,"")</f>
        <v/>
      </c>
    </row>
    <row r="64" ht="15.75" customHeight="1">
      <c r="H64" s="18" t="str">
        <f t="shared" ref="H64:K64" si="63">IF(NOT($A64=""),CEILING($G64*(1+L64),50),"")</f>
        <v/>
      </c>
      <c r="I64" s="18" t="str">
        <f t="shared" si="63"/>
        <v/>
      </c>
      <c r="J64" s="18" t="str">
        <f t="shared" si="63"/>
        <v/>
      </c>
      <c r="K64" s="18" t="str">
        <f t="shared" si="63"/>
        <v/>
      </c>
      <c r="L64" s="15" t="str">
        <f>IF($G64&gt;0,PORCENTAJES!B$2,"")</f>
        <v/>
      </c>
      <c r="M64" s="15" t="str">
        <f>IF($G64&gt;0,PORCENTAJES!C$2,"")</f>
        <v/>
      </c>
      <c r="N64" s="15" t="str">
        <f>IF($G64&gt;0,PORCENTAJES!D$2,"")</f>
        <v/>
      </c>
      <c r="O64" s="15" t="str">
        <f>IF($G64&gt;0,PORCENTAJES!E$2,"")</f>
        <v/>
      </c>
    </row>
    <row r="65" ht="15.75" customHeight="1">
      <c r="H65" s="18" t="str">
        <f t="shared" ref="H65:K65" si="64">IF(NOT($A65=""),CEILING($G65*(1+L65),50),"")</f>
        <v/>
      </c>
      <c r="I65" s="18" t="str">
        <f t="shared" si="64"/>
        <v/>
      </c>
      <c r="J65" s="18" t="str">
        <f t="shared" si="64"/>
        <v/>
      </c>
      <c r="K65" s="18" t="str">
        <f t="shared" si="64"/>
        <v/>
      </c>
      <c r="L65" s="15" t="str">
        <f>IF($G65&gt;0,PORCENTAJES!B$2,"")</f>
        <v/>
      </c>
      <c r="M65" s="15" t="str">
        <f>IF($G65&gt;0,PORCENTAJES!C$2,"")</f>
        <v/>
      </c>
      <c r="N65" s="15" t="str">
        <f>IF($G65&gt;0,PORCENTAJES!D$2,"")</f>
        <v/>
      </c>
      <c r="O65" s="15" t="str">
        <f>IF($G65&gt;0,PORCENTAJES!E$2,"")</f>
        <v/>
      </c>
    </row>
    <row r="66" ht="15.75" customHeight="1">
      <c r="H66" s="18" t="str">
        <f t="shared" ref="H66:K66" si="65">IF(NOT($A66=""),CEILING($G66*(1+L66),50),"")</f>
        <v/>
      </c>
      <c r="I66" s="18" t="str">
        <f t="shared" si="65"/>
        <v/>
      </c>
      <c r="J66" s="18" t="str">
        <f t="shared" si="65"/>
        <v/>
      </c>
      <c r="K66" s="18" t="str">
        <f t="shared" si="65"/>
        <v/>
      </c>
      <c r="L66" s="15" t="str">
        <f>IF($G66&gt;0,PORCENTAJES!B$2,"")</f>
        <v/>
      </c>
      <c r="M66" s="15" t="str">
        <f>IF($G66&gt;0,PORCENTAJES!C$2,"")</f>
        <v/>
      </c>
      <c r="N66" s="15" t="str">
        <f>IF($G66&gt;0,PORCENTAJES!D$2,"")</f>
        <v/>
      </c>
      <c r="O66" s="15" t="str">
        <f>IF($G66&gt;0,PORCENTAJES!E$2,"")</f>
        <v/>
      </c>
    </row>
    <row r="67" ht="15.75" customHeight="1">
      <c r="H67" s="18" t="str">
        <f t="shared" ref="H67:K67" si="66">IF(NOT($A67=""),CEILING($G67*(1+L67),50),"")</f>
        <v/>
      </c>
      <c r="I67" s="18" t="str">
        <f t="shared" si="66"/>
        <v/>
      </c>
      <c r="J67" s="18" t="str">
        <f t="shared" si="66"/>
        <v/>
      </c>
      <c r="K67" s="18" t="str">
        <f t="shared" si="66"/>
        <v/>
      </c>
      <c r="L67" s="15" t="str">
        <f>IF($G67&gt;0,PORCENTAJES!B$2,"")</f>
        <v/>
      </c>
      <c r="M67" s="15" t="str">
        <f>IF($G67&gt;0,PORCENTAJES!C$2,"")</f>
        <v/>
      </c>
      <c r="N67" s="15" t="str">
        <f>IF($G67&gt;0,PORCENTAJES!D$2,"")</f>
        <v/>
      </c>
      <c r="O67" s="15" t="str">
        <f>IF($G67&gt;0,PORCENTAJES!E$2,"")</f>
        <v/>
      </c>
    </row>
    <row r="68" ht="15.75" customHeight="1">
      <c r="H68" s="18" t="str">
        <f t="shared" ref="H68:K68" si="67">IF(NOT($A68=""),CEILING($G68*(1+L68),50),"")</f>
        <v/>
      </c>
      <c r="I68" s="18" t="str">
        <f t="shared" si="67"/>
        <v/>
      </c>
      <c r="J68" s="18" t="str">
        <f t="shared" si="67"/>
        <v/>
      </c>
      <c r="K68" s="18" t="str">
        <f t="shared" si="67"/>
        <v/>
      </c>
      <c r="L68" s="15" t="str">
        <f>IF($G68&gt;0,PORCENTAJES!B$2,"")</f>
        <v/>
      </c>
      <c r="M68" s="15" t="str">
        <f>IF($G68&gt;0,PORCENTAJES!C$2,"")</f>
        <v/>
      </c>
      <c r="N68" s="15" t="str">
        <f>IF($G68&gt;0,PORCENTAJES!D$2,"")</f>
        <v/>
      </c>
      <c r="O68" s="15" t="str">
        <f>IF($G68&gt;0,PORCENTAJES!E$2,"")</f>
        <v/>
      </c>
    </row>
    <row r="69" ht="15.75" customHeight="1">
      <c r="H69" s="18" t="str">
        <f t="shared" ref="H69:K69" si="68">IF(NOT($A69=""),CEILING($G69*(1+L69),50),"")</f>
        <v/>
      </c>
      <c r="I69" s="18" t="str">
        <f t="shared" si="68"/>
        <v/>
      </c>
      <c r="J69" s="18" t="str">
        <f t="shared" si="68"/>
        <v/>
      </c>
      <c r="K69" s="18" t="str">
        <f t="shared" si="68"/>
        <v/>
      </c>
      <c r="L69" s="15" t="str">
        <f>IF($G69&gt;0,PORCENTAJES!B$2,"")</f>
        <v/>
      </c>
      <c r="M69" s="15" t="str">
        <f>IF($G69&gt;0,PORCENTAJES!C$2,"")</f>
        <v/>
      </c>
      <c r="N69" s="15" t="str">
        <f>IF($G69&gt;0,PORCENTAJES!D$2,"")</f>
        <v/>
      </c>
      <c r="O69" s="15" t="str">
        <f>IF($G69&gt;0,PORCENTAJES!E$2,"")</f>
        <v/>
      </c>
    </row>
    <row r="70" ht="15.75" customHeight="1">
      <c r="H70" s="18" t="str">
        <f t="shared" ref="H70:K70" si="69">IF(NOT($A70=""),CEILING($G70*(1+L70),50),"")</f>
        <v/>
      </c>
      <c r="I70" s="18" t="str">
        <f t="shared" si="69"/>
        <v/>
      </c>
      <c r="J70" s="18" t="str">
        <f t="shared" si="69"/>
        <v/>
      </c>
      <c r="K70" s="18" t="str">
        <f t="shared" si="69"/>
        <v/>
      </c>
      <c r="L70" s="15" t="str">
        <f>IF($G70&gt;0,PORCENTAJES!B$2,"")</f>
        <v/>
      </c>
      <c r="M70" s="15" t="str">
        <f>IF($G70&gt;0,PORCENTAJES!C$2,"")</f>
        <v/>
      </c>
      <c r="N70" s="15" t="str">
        <f>IF($G70&gt;0,PORCENTAJES!D$2,"")</f>
        <v/>
      </c>
      <c r="O70" s="15" t="str">
        <f>IF($G70&gt;0,PORCENTAJES!E$2,"")</f>
        <v/>
      </c>
    </row>
    <row r="71" ht="15.75" customHeight="1">
      <c r="H71" s="18" t="str">
        <f t="shared" ref="H71:K71" si="70">IF(NOT($A71=""),CEILING($G71*(1+L71),50),"")</f>
        <v/>
      </c>
      <c r="I71" s="18" t="str">
        <f t="shared" si="70"/>
        <v/>
      </c>
      <c r="J71" s="18" t="str">
        <f t="shared" si="70"/>
        <v/>
      </c>
      <c r="K71" s="18" t="str">
        <f t="shared" si="70"/>
        <v/>
      </c>
      <c r="L71" s="15" t="str">
        <f>IF($G71&gt;0,PORCENTAJES!B$2,"")</f>
        <v/>
      </c>
      <c r="M71" s="15" t="str">
        <f>IF($G71&gt;0,PORCENTAJES!C$2,"")</f>
        <v/>
      </c>
      <c r="N71" s="15" t="str">
        <f>IF($G71&gt;0,PORCENTAJES!D$2,"")</f>
        <v/>
      </c>
      <c r="O71" s="15" t="str">
        <f>IF($G71&gt;0,PORCENTAJES!E$2,"")</f>
        <v/>
      </c>
    </row>
    <row r="72" ht="15.75" customHeight="1">
      <c r="H72" s="18" t="str">
        <f t="shared" ref="H72:K72" si="71">IF(NOT($A72=""),CEILING($G72*(1+L72),50),"")</f>
        <v/>
      </c>
      <c r="I72" s="18" t="str">
        <f t="shared" si="71"/>
        <v/>
      </c>
      <c r="J72" s="18" t="str">
        <f t="shared" si="71"/>
        <v/>
      </c>
      <c r="K72" s="18" t="str">
        <f t="shared" si="71"/>
        <v/>
      </c>
      <c r="L72" s="15" t="str">
        <f>IF($G72&gt;0,PORCENTAJES!B$2,"")</f>
        <v/>
      </c>
      <c r="M72" s="15" t="str">
        <f>IF($G72&gt;0,PORCENTAJES!C$2,"")</f>
        <v/>
      </c>
      <c r="N72" s="15" t="str">
        <f>IF($G72&gt;0,PORCENTAJES!D$2,"")</f>
        <v/>
      </c>
      <c r="O72" s="15" t="str">
        <f>IF($G72&gt;0,PORCENTAJES!E$2,"")</f>
        <v/>
      </c>
    </row>
    <row r="73" ht="15.75" customHeight="1">
      <c r="H73" s="18" t="str">
        <f t="shared" ref="H73:K73" si="72">IF(NOT($A73=""),CEILING($G73*(1+L73),50),"")</f>
        <v/>
      </c>
      <c r="I73" s="18" t="str">
        <f t="shared" si="72"/>
        <v/>
      </c>
      <c r="J73" s="18" t="str">
        <f t="shared" si="72"/>
        <v/>
      </c>
      <c r="K73" s="18" t="str">
        <f t="shared" si="72"/>
        <v/>
      </c>
      <c r="L73" s="15" t="str">
        <f>IF($G73&gt;0,PORCENTAJES!B$2,"")</f>
        <v/>
      </c>
      <c r="M73" s="15" t="str">
        <f>IF($G73&gt;0,PORCENTAJES!C$2,"")</f>
        <v/>
      </c>
      <c r="N73" s="15" t="str">
        <f>IF($G73&gt;0,PORCENTAJES!D$2,"")</f>
        <v/>
      </c>
      <c r="O73" s="15" t="str">
        <f>IF($G73&gt;0,PORCENTAJES!E$2,"")</f>
        <v/>
      </c>
    </row>
    <row r="74" ht="15.75" customHeight="1">
      <c r="H74" s="18" t="str">
        <f t="shared" ref="H74:K74" si="73">IF(NOT($A74=""),CEILING($G74*(1+L74),50),"")</f>
        <v/>
      </c>
      <c r="I74" s="18" t="str">
        <f t="shared" si="73"/>
        <v/>
      </c>
      <c r="J74" s="18" t="str">
        <f t="shared" si="73"/>
        <v/>
      </c>
      <c r="K74" s="18" t="str">
        <f t="shared" si="73"/>
        <v/>
      </c>
      <c r="L74" s="15" t="str">
        <f>IF($G74&gt;0,PORCENTAJES!B$2,"")</f>
        <v/>
      </c>
      <c r="M74" s="15" t="str">
        <f>IF($G74&gt;0,PORCENTAJES!C$2,"")</f>
        <v/>
      </c>
      <c r="N74" s="15" t="str">
        <f>IF($G74&gt;0,PORCENTAJES!D$2,"")</f>
        <v/>
      </c>
      <c r="O74" s="15" t="str">
        <f>IF($G74&gt;0,PORCENTAJES!E$2,"")</f>
        <v/>
      </c>
    </row>
    <row r="75" ht="15.75" customHeight="1">
      <c r="H75" s="18" t="str">
        <f t="shared" ref="H75:K75" si="74">IF(NOT($A75=""),CEILING($G75*(1+L75),50),"")</f>
        <v/>
      </c>
      <c r="I75" s="18" t="str">
        <f t="shared" si="74"/>
        <v/>
      </c>
      <c r="J75" s="18" t="str">
        <f t="shared" si="74"/>
        <v/>
      </c>
      <c r="K75" s="18" t="str">
        <f t="shared" si="74"/>
        <v/>
      </c>
      <c r="L75" s="15" t="str">
        <f>IF($G75&gt;0,PORCENTAJES!B$2,"")</f>
        <v/>
      </c>
      <c r="M75" s="15" t="str">
        <f>IF($G75&gt;0,PORCENTAJES!C$2,"")</f>
        <v/>
      </c>
      <c r="N75" s="15" t="str">
        <f>IF($G75&gt;0,PORCENTAJES!D$2,"")</f>
        <v/>
      </c>
      <c r="O75" s="15" t="str">
        <f>IF($G75&gt;0,PORCENTAJES!E$2,"")</f>
        <v/>
      </c>
    </row>
    <row r="76" ht="15.75" customHeight="1">
      <c r="H76" s="18" t="str">
        <f t="shared" ref="H76:K76" si="75">IF(NOT($A76=""),CEILING($G76*(1+L76),50),"")</f>
        <v/>
      </c>
      <c r="I76" s="18" t="str">
        <f t="shared" si="75"/>
        <v/>
      </c>
      <c r="J76" s="18" t="str">
        <f t="shared" si="75"/>
        <v/>
      </c>
      <c r="K76" s="18" t="str">
        <f t="shared" si="75"/>
        <v/>
      </c>
      <c r="L76" s="15" t="str">
        <f>IF($G76&gt;0,PORCENTAJES!B$2,"")</f>
        <v/>
      </c>
      <c r="M76" s="15" t="str">
        <f>IF($G76&gt;0,PORCENTAJES!C$2,"")</f>
        <v/>
      </c>
      <c r="N76" s="15" t="str">
        <f>IF($G76&gt;0,PORCENTAJES!D$2,"")</f>
        <v/>
      </c>
      <c r="O76" s="15" t="str">
        <f>IF($G76&gt;0,PORCENTAJES!E$2,"")</f>
        <v/>
      </c>
    </row>
    <row r="77" ht="15.75" customHeight="1">
      <c r="H77" s="18" t="str">
        <f t="shared" ref="H77:K77" si="76">IF(NOT($A77=""),CEILING($G77*(1+L77),50),"")</f>
        <v/>
      </c>
      <c r="I77" s="18" t="str">
        <f t="shared" si="76"/>
        <v/>
      </c>
      <c r="J77" s="18" t="str">
        <f t="shared" si="76"/>
        <v/>
      </c>
      <c r="K77" s="18" t="str">
        <f t="shared" si="76"/>
        <v/>
      </c>
      <c r="L77" s="15" t="str">
        <f>IF($G77&gt;0,PORCENTAJES!B$2,"")</f>
        <v/>
      </c>
      <c r="M77" s="15" t="str">
        <f>IF($G77&gt;0,PORCENTAJES!C$2,"")</f>
        <v/>
      </c>
      <c r="N77" s="15" t="str">
        <f>IF($G77&gt;0,PORCENTAJES!D$2,"")</f>
        <v/>
      </c>
      <c r="O77" s="15" t="str">
        <f>IF($G77&gt;0,PORCENTAJES!E$2,"")</f>
        <v/>
      </c>
    </row>
    <row r="78" ht="15.75" customHeight="1">
      <c r="H78" s="18" t="str">
        <f t="shared" ref="H78:K78" si="77">IF(NOT($A78=""),CEILING($G78*(1+L78),50),"")</f>
        <v/>
      </c>
      <c r="I78" s="18" t="str">
        <f t="shared" si="77"/>
        <v/>
      </c>
      <c r="J78" s="18" t="str">
        <f t="shared" si="77"/>
        <v/>
      </c>
      <c r="K78" s="18" t="str">
        <f t="shared" si="77"/>
        <v/>
      </c>
      <c r="L78" s="15" t="str">
        <f>IF($G78&gt;0,PORCENTAJES!B$2,"")</f>
        <v/>
      </c>
      <c r="M78" s="15" t="str">
        <f>IF($G78&gt;0,PORCENTAJES!C$2,"")</f>
        <v/>
      </c>
      <c r="N78" s="15" t="str">
        <f>IF($G78&gt;0,PORCENTAJES!D$2,"")</f>
        <v/>
      </c>
      <c r="O78" s="15" t="str">
        <f>IF($G78&gt;0,PORCENTAJES!E$2,"")</f>
        <v/>
      </c>
    </row>
    <row r="79" ht="15.75" customHeight="1">
      <c r="H79" s="18" t="str">
        <f t="shared" ref="H79:K79" si="78">IF(NOT($A79=""),CEILING($G79*(1+L79),50),"")</f>
        <v/>
      </c>
      <c r="I79" s="18" t="str">
        <f t="shared" si="78"/>
        <v/>
      </c>
      <c r="J79" s="18" t="str">
        <f t="shared" si="78"/>
        <v/>
      </c>
      <c r="K79" s="18" t="str">
        <f t="shared" si="78"/>
        <v/>
      </c>
      <c r="L79" s="15" t="str">
        <f>IF($G79&gt;0,PORCENTAJES!B$2,"")</f>
        <v/>
      </c>
      <c r="M79" s="15" t="str">
        <f>IF($G79&gt;0,PORCENTAJES!C$2,"")</f>
        <v/>
      </c>
      <c r="N79" s="15" t="str">
        <f>IF($G79&gt;0,PORCENTAJES!D$2,"")</f>
        <v/>
      </c>
      <c r="O79" s="15" t="str">
        <f>IF($G79&gt;0,PORCENTAJES!E$2,"")</f>
        <v/>
      </c>
    </row>
    <row r="80" ht="15.75" customHeight="1">
      <c r="H80" s="18" t="str">
        <f t="shared" ref="H80:K80" si="79">IF(NOT($A80=""),CEILING($G80*(1+L80),50),"")</f>
        <v/>
      </c>
      <c r="I80" s="18" t="str">
        <f t="shared" si="79"/>
        <v/>
      </c>
      <c r="J80" s="18" t="str">
        <f t="shared" si="79"/>
        <v/>
      </c>
      <c r="K80" s="18" t="str">
        <f t="shared" si="79"/>
        <v/>
      </c>
      <c r="L80" s="15" t="str">
        <f>IF($G80&gt;0,PORCENTAJES!B$2,"")</f>
        <v/>
      </c>
      <c r="M80" s="15" t="str">
        <f>IF($G80&gt;0,PORCENTAJES!C$2,"")</f>
        <v/>
      </c>
      <c r="N80" s="15" t="str">
        <f>IF($G80&gt;0,PORCENTAJES!D$2,"")</f>
        <v/>
      </c>
      <c r="O80" s="15" t="str">
        <f>IF($G80&gt;0,PORCENTAJES!E$2,"")</f>
        <v/>
      </c>
    </row>
    <row r="81" ht="15.75" customHeight="1">
      <c r="H81" s="18" t="str">
        <f t="shared" ref="H81:K81" si="80">IF(NOT($A81=""),CEILING($G81*(1+L81),50),"")</f>
        <v/>
      </c>
      <c r="I81" s="18" t="str">
        <f t="shared" si="80"/>
        <v/>
      </c>
      <c r="J81" s="18" t="str">
        <f t="shared" si="80"/>
        <v/>
      </c>
      <c r="K81" s="18" t="str">
        <f t="shared" si="80"/>
        <v/>
      </c>
      <c r="L81" s="15" t="str">
        <f>IF($G81&gt;0,PORCENTAJES!B$2,"")</f>
        <v/>
      </c>
      <c r="M81" s="15" t="str">
        <f>IF($G81&gt;0,PORCENTAJES!C$2,"")</f>
        <v/>
      </c>
      <c r="N81" s="15" t="str">
        <f>IF($G81&gt;0,PORCENTAJES!D$2,"")</f>
        <v/>
      </c>
      <c r="O81" s="15" t="str">
        <f>IF($G81&gt;0,PORCENTAJES!E$2,"")</f>
        <v/>
      </c>
    </row>
    <row r="82" ht="15.75" customHeight="1">
      <c r="H82" s="18" t="str">
        <f t="shared" ref="H82:K82" si="81">IF(NOT($A82=""),CEILING($G82*(1+L82),50),"")</f>
        <v/>
      </c>
      <c r="I82" s="18" t="str">
        <f t="shared" si="81"/>
        <v/>
      </c>
      <c r="J82" s="18" t="str">
        <f t="shared" si="81"/>
        <v/>
      </c>
      <c r="K82" s="18" t="str">
        <f t="shared" si="81"/>
        <v/>
      </c>
      <c r="L82" s="15" t="str">
        <f>IF($G82&gt;0,PORCENTAJES!B$2,"")</f>
        <v/>
      </c>
      <c r="M82" s="15" t="str">
        <f>IF($G82&gt;0,PORCENTAJES!C$2,"")</f>
        <v/>
      </c>
      <c r="N82" s="15" t="str">
        <f>IF($G82&gt;0,PORCENTAJES!D$2,"")</f>
        <v/>
      </c>
      <c r="O82" s="15" t="str">
        <f>IF($G82&gt;0,PORCENTAJES!E$2,"")</f>
        <v/>
      </c>
    </row>
    <row r="83" ht="15.75" customHeight="1">
      <c r="H83" s="18" t="str">
        <f t="shared" ref="H83:K83" si="82">IF(NOT($A83=""),CEILING($G83*(1+L83),50),"")</f>
        <v/>
      </c>
      <c r="I83" s="18" t="str">
        <f t="shared" si="82"/>
        <v/>
      </c>
      <c r="J83" s="18" t="str">
        <f t="shared" si="82"/>
        <v/>
      </c>
      <c r="K83" s="18" t="str">
        <f t="shared" si="82"/>
        <v/>
      </c>
      <c r="L83" s="15" t="str">
        <f>IF($G83&gt;0,PORCENTAJES!B$2,"")</f>
        <v/>
      </c>
      <c r="M83" s="15" t="str">
        <f>IF($G83&gt;0,PORCENTAJES!C$2,"")</f>
        <v/>
      </c>
      <c r="N83" s="15" t="str">
        <f>IF($G83&gt;0,PORCENTAJES!D$2,"")</f>
        <v/>
      </c>
      <c r="O83" s="15" t="str">
        <f>IF($G83&gt;0,PORCENTAJES!E$2,"")</f>
        <v/>
      </c>
    </row>
    <row r="84" ht="15.75" customHeight="1">
      <c r="H84" s="18" t="str">
        <f t="shared" ref="H84:K84" si="83">IF(NOT($A84=""),CEILING($G84*(1+L84),50),"")</f>
        <v/>
      </c>
      <c r="I84" s="18" t="str">
        <f t="shared" si="83"/>
        <v/>
      </c>
      <c r="J84" s="18" t="str">
        <f t="shared" si="83"/>
        <v/>
      </c>
      <c r="K84" s="18" t="str">
        <f t="shared" si="83"/>
        <v/>
      </c>
      <c r="L84" s="15" t="str">
        <f>IF($G84&gt;0,PORCENTAJES!B$2,"")</f>
        <v/>
      </c>
      <c r="M84" s="15" t="str">
        <f>IF($G84&gt;0,PORCENTAJES!C$2,"")</f>
        <v/>
      </c>
      <c r="N84" s="15" t="str">
        <f>IF($G84&gt;0,PORCENTAJES!D$2,"")</f>
        <v/>
      </c>
      <c r="O84" s="15" t="str">
        <f>IF($G84&gt;0,PORCENTAJES!E$2,"")</f>
        <v/>
      </c>
    </row>
    <row r="85" ht="15.75" customHeight="1">
      <c r="H85" s="18" t="str">
        <f t="shared" ref="H85:K85" si="84">IF(NOT($A85=""),CEILING($G85*(1+L85),50),"")</f>
        <v/>
      </c>
      <c r="I85" s="18" t="str">
        <f t="shared" si="84"/>
        <v/>
      </c>
      <c r="J85" s="18" t="str">
        <f t="shared" si="84"/>
        <v/>
      </c>
      <c r="K85" s="18" t="str">
        <f t="shared" si="84"/>
        <v/>
      </c>
      <c r="L85" s="15" t="str">
        <f>IF($G85&gt;0,PORCENTAJES!B$2,"")</f>
        <v/>
      </c>
      <c r="M85" s="15" t="str">
        <f>IF($G85&gt;0,PORCENTAJES!C$2,"")</f>
        <v/>
      </c>
      <c r="N85" s="15" t="str">
        <f>IF($G85&gt;0,PORCENTAJES!D$2,"")</f>
        <v/>
      </c>
      <c r="O85" s="15" t="str">
        <f>IF($G85&gt;0,PORCENTAJES!E$2,"")</f>
        <v/>
      </c>
    </row>
    <row r="86" ht="15.75" customHeight="1">
      <c r="H86" s="18" t="str">
        <f t="shared" ref="H86:K86" si="85">IF(NOT($A86=""),CEILING($G86*(1+L86),50),"")</f>
        <v/>
      </c>
      <c r="I86" s="18" t="str">
        <f t="shared" si="85"/>
        <v/>
      </c>
      <c r="J86" s="18" t="str">
        <f t="shared" si="85"/>
        <v/>
      </c>
      <c r="K86" s="18" t="str">
        <f t="shared" si="85"/>
        <v/>
      </c>
      <c r="L86" s="15" t="str">
        <f>IF($G86&gt;0,PORCENTAJES!B$2,"")</f>
        <v/>
      </c>
      <c r="M86" s="15" t="str">
        <f>IF($G86&gt;0,PORCENTAJES!C$2,"")</f>
        <v/>
      </c>
      <c r="N86" s="15" t="str">
        <f>IF($G86&gt;0,PORCENTAJES!D$2,"")</f>
        <v/>
      </c>
      <c r="O86" s="15" t="str">
        <f>IF($G86&gt;0,PORCENTAJES!E$2,"")</f>
        <v/>
      </c>
    </row>
    <row r="87" ht="15.75" customHeight="1">
      <c r="H87" s="18" t="str">
        <f t="shared" ref="H87:K87" si="86">IF(NOT($A87=""),CEILING($G87*(1+L87),50),"")</f>
        <v/>
      </c>
      <c r="I87" s="18" t="str">
        <f t="shared" si="86"/>
        <v/>
      </c>
      <c r="J87" s="18" t="str">
        <f t="shared" si="86"/>
        <v/>
      </c>
      <c r="K87" s="18" t="str">
        <f t="shared" si="86"/>
        <v/>
      </c>
      <c r="L87" s="15" t="str">
        <f>IF($G87&gt;0,PORCENTAJES!B$2,"")</f>
        <v/>
      </c>
      <c r="M87" s="15" t="str">
        <f>IF($G87&gt;0,PORCENTAJES!C$2,"")</f>
        <v/>
      </c>
      <c r="N87" s="15" t="str">
        <f>IF($G87&gt;0,PORCENTAJES!D$2,"")</f>
        <v/>
      </c>
      <c r="O87" s="15" t="str">
        <f>IF($G87&gt;0,PORCENTAJES!E$2,"")</f>
        <v/>
      </c>
    </row>
    <row r="88" ht="15.75" customHeight="1">
      <c r="H88" s="18" t="str">
        <f t="shared" ref="H88:K88" si="87">IF(NOT($A88=""),CEILING($G88*(1+L88),50),"")</f>
        <v/>
      </c>
      <c r="I88" s="18" t="str">
        <f t="shared" si="87"/>
        <v/>
      </c>
      <c r="J88" s="18" t="str">
        <f t="shared" si="87"/>
        <v/>
      </c>
      <c r="K88" s="18" t="str">
        <f t="shared" si="87"/>
        <v/>
      </c>
      <c r="L88" s="15" t="str">
        <f>IF($G88&gt;0,PORCENTAJES!B$2,"")</f>
        <v/>
      </c>
      <c r="M88" s="15" t="str">
        <f>IF($G88&gt;0,PORCENTAJES!C$2,"")</f>
        <v/>
      </c>
      <c r="N88" s="15" t="str">
        <f>IF($G88&gt;0,PORCENTAJES!D$2,"")</f>
        <v/>
      </c>
      <c r="O88" s="15" t="str">
        <f>IF($G88&gt;0,PORCENTAJES!E$2,"")</f>
        <v/>
      </c>
    </row>
    <row r="89" ht="15.75" customHeight="1">
      <c r="L89" s="15" t="str">
        <f>IF($G89&gt;0,PORCENTAJES!B$2,"")</f>
        <v/>
      </c>
      <c r="M89" s="15" t="str">
        <f>IF($G89&gt;0,PORCENTAJES!C$2,"")</f>
        <v/>
      </c>
      <c r="N89" s="15" t="str">
        <f>IF($G89&gt;0,PORCENTAJES!D$2,"")</f>
        <v/>
      </c>
      <c r="O89" s="15" t="str">
        <f>IF($G89&gt;0,PORCENTAJES!E$2,"")</f>
        <v/>
      </c>
    </row>
    <row r="90" ht="15.75" customHeight="1">
      <c r="L90" s="15" t="str">
        <f>IF($G90&gt;0,PORCENTAJES!B$2,"")</f>
        <v/>
      </c>
      <c r="M90" s="15" t="str">
        <f>IF($G90&gt;0,PORCENTAJES!C$2,"")</f>
        <v/>
      </c>
      <c r="N90" s="15" t="str">
        <f>IF($G90&gt;0,PORCENTAJES!D$2,"")</f>
        <v/>
      </c>
      <c r="O90" s="15" t="str">
        <f>IF($G90&gt;0,PORCENTAJES!E$2,"")</f>
        <v/>
      </c>
    </row>
    <row r="91" ht="15.75" customHeight="1">
      <c r="L91" s="15" t="str">
        <f>IF($G91&gt;0,PORCENTAJES!B$2,"")</f>
        <v/>
      </c>
      <c r="M91" s="15" t="str">
        <f>IF($G91&gt;0,PORCENTAJES!C$2,"")</f>
        <v/>
      </c>
      <c r="N91" s="15" t="str">
        <f>IF($G91&gt;0,PORCENTAJES!D$2,"")</f>
        <v/>
      </c>
      <c r="O91" s="15" t="str">
        <f>IF($G91&gt;0,PORCENTAJES!E$2,"")</f>
        <v/>
      </c>
    </row>
    <row r="92" ht="15.75" customHeight="1">
      <c r="L92" s="15" t="str">
        <f>IF($G92&gt;0,PORCENTAJES!B$2,"")</f>
        <v/>
      </c>
      <c r="M92" s="15" t="str">
        <f>IF($G92&gt;0,PORCENTAJES!C$2,"")</f>
        <v/>
      </c>
      <c r="N92" s="15" t="str">
        <f>IF($G92&gt;0,PORCENTAJES!D$2,"")</f>
        <v/>
      </c>
      <c r="O92" s="15" t="str">
        <f>IF($G92&gt;0,PORCENTAJES!E$2,"")</f>
        <v/>
      </c>
    </row>
    <row r="93" ht="15.75" customHeight="1">
      <c r="L93" s="15" t="str">
        <f>IF($G93&gt;0,PORCENTAJES!B$2,"")</f>
        <v/>
      </c>
      <c r="M93" s="15" t="str">
        <f>IF($G93&gt;0,PORCENTAJES!C$2,"")</f>
        <v/>
      </c>
      <c r="N93" s="15" t="str">
        <f>IF($G93&gt;0,PORCENTAJES!D$2,"")</f>
        <v/>
      </c>
      <c r="O93" s="15" t="str">
        <f>IF($G93&gt;0,PORCENTAJES!E$2,"")</f>
        <v/>
      </c>
    </row>
    <row r="94" ht="15.75" customHeight="1">
      <c r="L94" s="15" t="str">
        <f>IF($G94&gt;0,PORCENTAJES!B$2,"")</f>
        <v/>
      </c>
      <c r="M94" s="15" t="str">
        <f>IF($G94&gt;0,PORCENTAJES!C$2,"")</f>
        <v/>
      </c>
      <c r="N94" s="15" t="str">
        <f>IF($G94&gt;0,PORCENTAJES!D$2,"")</f>
        <v/>
      </c>
      <c r="O94" s="15" t="str">
        <f>IF($G94&gt;0,PORCENTAJES!E$2,"")</f>
        <v/>
      </c>
    </row>
    <row r="95" ht="15.75" customHeight="1">
      <c r="L95" s="15" t="str">
        <f>IF($G95&gt;0,PORCENTAJES!B$2,"")</f>
        <v/>
      </c>
      <c r="M95" s="15" t="str">
        <f>IF($G95&gt;0,PORCENTAJES!C$2,"")</f>
        <v/>
      </c>
      <c r="N95" s="15" t="str">
        <f>IF($G95&gt;0,PORCENTAJES!D$2,"")</f>
        <v/>
      </c>
      <c r="O95" s="15" t="str">
        <f>IF($G95&gt;0,PORCENTAJES!E$2,"")</f>
        <v/>
      </c>
    </row>
    <row r="96" ht="15.75" customHeight="1">
      <c r="L96" s="15" t="str">
        <f>IF($G96&gt;0,PORCENTAJES!B$2,"")</f>
        <v/>
      </c>
      <c r="M96" s="15" t="str">
        <f>IF($G96&gt;0,PORCENTAJES!C$2,"")</f>
        <v/>
      </c>
      <c r="N96" s="15" t="str">
        <f>IF($G96&gt;0,PORCENTAJES!D$2,"")</f>
        <v/>
      </c>
      <c r="O96" s="15" t="str">
        <f>IF($G96&gt;0,PORCENTAJES!E$2,"")</f>
        <v/>
      </c>
    </row>
    <row r="97" ht="15.75" customHeight="1">
      <c r="L97" s="15" t="str">
        <f>IF($G97&gt;0,PORCENTAJES!B$2,"")</f>
        <v/>
      </c>
      <c r="M97" s="15" t="str">
        <f>IF($G97&gt;0,PORCENTAJES!C$2,"")</f>
        <v/>
      </c>
      <c r="N97" s="15" t="str">
        <f>IF($G97&gt;0,PORCENTAJES!D$2,"")</f>
        <v/>
      </c>
      <c r="O97" s="15" t="str">
        <f>IF($G97&gt;0,PORCENTAJES!E$2,"")</f>
        <v/>
      </c>
    </row>
    <row r="98" ht="15.75" customHeight="1">
      <c r="L98" s="15" t="str">
        <f>IF($G98&gt;0,PORCENTAJES!B$2,"")</f>
        <v/>
      </c>
      <c r="M98" s="15" t="str">
        <f>IF($G98&gt;0,PORCENTAJES!C$2,"")</f>
        <v/>
      </c>
      <c r="N98" s="15" t="str">
        <f>IF($G98&gt;0,PORCENTAJES!D$2,"")</f>
        <v/>
      </c>
      <c r="O98" s="15" t="str">
        <f>IF($G98&gt;0,PORCENTAJES!E$2,"")</f>
        <v/>
      </c>
    </row>
    <row r="99" ht="15.75" customHeight="1">
      <c r="L99" s="15" t="str">
        <f>IF($G99&gt;0,PORCENTAJES!B$2,"")</f>
        <v/>
      </c>
      <c r="M99" s="15" t="str">
        <f>IF($G99&gt;0,PORCENTAJES!C$2,"")</f>
        <v/>
      </c>
      <c r="N99" s="15" t="str">
        <f>IF($G99&gt;0,PORCENTAJES!D$2,"")</f>
        <v/>
      </c>
      <c r="O99" s="15" t="str">
        <f>IF($G99&gt;0,PORCENTAJES!E$2,"")</f>
        <v/>
      </c>
    </row>
    <row r="100" ht="15.75" customHeight="1">
      <c r="L100" s="15" t="str">
        <f>IF($G100&gt;0,PORCENTAJES!B$2,"")</f>
        <v/>
      </c>
      <c r="M100" s="15" t="str">
        <f>IF($G100&gt;0,PORCENTAJES!C$2,"")</f>
        <v/>
      </c>
      <c r="N100" s="15" t="str">
        <f>IF($G100&gt;0,PORCENTAJES!D$2,"")</f>
        <v/>
      </c>
      <c r="O100" s="15" t="str">
        <f>IF($G100&gt;0,PORCENTAJES!E$2,"")</f>
        <v/>
      </c>
    </row>
    <row r="101" ht="15.75" customHeight="1">
      <c r="L101" s="15" t="str">
        <f>IF($G101&gt;0,PORCENTAJES!B$2,"")</f>
        <v/>
      </c>
      <c r="M101" s="15" t="str">
        <f>IF($G101&gt;0,PORCENTAJES!C$2,"")</f>
        <v/>
      </c>
      <c r="N101" s="15" t="str">
        <f>IF($G101&gt;0,PORCENTAJES!D$2,"")</f>
        <v/>
      </c>
      <c r="O101" s="15" t="str">
        <f>IF($G101&gt;0,PORCENTAJES!E$2,"")</f>
        <v/>
      </c>
    </row>
    <row r="102" ht="15.75" customHeight="1">
      <c r="L102" s="15" t="str">
        <f>IF($G102&gt;0,PORCENTAJES!B$2,"")</f>
        <v/>
      </c>
      <c r="M102" s="15" t="str">
        <f>IF($G102&gt;0,PORCENTAJES!C$2,"")</f>
        <v/>
      </c>
      <c r="N102" s="15" t="str">
        <f>IF($G102&gt;0,PORCENTAJES!D$2,"")</f>
        <v/>
      </c>
      <c r="O102" s="15" t="str">
        <f>IF($G102&gt;0,PORCENTAJES!E$2,"")</f>
        <v/>
      </c>
    </row>
    <row r="103" ht="15.75" customHeight="1">
      <c r="L103" s="15" t="str">
        <f>IF($G103&gt;0,PORCENTAJES!B$2,"")</f>
        <v/>
      </c>
      <c r="M103" s="15" t="str">
        <f>IF($G103&gt;0,PORCENTAJES!C$2,"")</f>
        <v/>
      </c>
      <c r="N103" s="15" t="str">
        <f>IF($G103&gt;0,PORCENTAJES!D$2,"")</f>
        <v/>
      </c>
      <c r="O103" s="15" t="str">
        <f>IF($G103&gt;0,PORCENTAJES!E$2,"")</f>
        <v/>
      </c>
    </row>
    <row r="104" ht="15.75" customHeight="1">
      <c r="L104" s="15" t="str">
        <f>IF($G104&gt;0,PORCENTAJES!B$2,"")</f>
        <v/>
      </c>
      <c r="M104" s="15" t="str">
        <f>IF($G104&gt;0,PORCENTAJES!C$2,"")</f>
        <v/>
      </c>
      <c r="N104" s="15" t="str">
        <f>IF($G104&gt;0,PORCENTAJES!D$2,"")</f>
        <v/>
      </c>
      <c r="O104" s="15" t="str">
        <f>IF($G104&gt;0,PORCENTAJES!E$2,"")</f>
        <v/>
      </c>
    </row>
    <row r="105" ht="15.75" customHeight="1">
      <c r="L105" s="15" t="str">
        <f>IF($G105&gt;0,PORCENTAJES!B$2,"")</f>
        <v/>
      </c>
      <c r="M105" s="15" t="str">
        <f>IF($G105&gt;0,PORCENTAJES!C$2,"")</f>
        <v/>
      </c>
      <c r="N105" s="15" t="str">
        <f>IF($G105&gt;0,PORCENTAJES!D$2,"")</f>
        <v/>
      </c>
      <c r="O105" s="15" t="str">
        <f>IF($G105&gt;0,PORCENTAJES!E$2,"")</f>
        <v/>
      </c>
    </row>
    <row r="106" ht="15.75" customHeight="1">
      <c r="L106" s="15" t="str">
        <f>IF($G106&gt;0,PORCENTAJES!B$2,"")</f>
        <v/>
      </c>
      <c r="M106" s="15" t="str">
        <f>IF($G106&gt;0,PORCENTAJES!C$2,"")</f>
        <v/>
      </c>
      <c r="N106" s="15" t="str">
        <f>IF($G106&gt;0,PORCENTAJES!D$2,"")</f>
        <v/>
      </c>
      <c r="O106" s="15" t="str">
        <f>IF($G106&gt;0,PORCENTAJES!E$2,"")</f>
        <v/>
      </c>
    </row>
    <row r="107" ht="15.75" customHeight="1">
      <c r="L107" s="15" t="str">
        <f>IF($G107&gt;0,PORCENTAJES!B$2,"")</f>
        <v/>
      </c>
      <c r="M107" s="15" t="str">
        <f>IF($G107&gt;0,PORCENTAJES!C$2,"")</f>
        <v/>
      </c>
      <c r="N107" s="15" t="str">
        <f>IF($G107&gt;0,PORCENTAJES!D$2,"")</f>
        <v/>
      </c>
      <c r="O107" s="15" t="str">
        <f>IF($G107&gt;0,PORCENTAJES!E$2,"")</f>
        <v/>
      </c>
    </row>
    <row r="108" ht="15.75" customHeight="1">
      <c r="L108" s="15" t="str">
        <f>IF($G108&gt;0,PORCENTAJES!B$2,"")</f>
        <v/>
      </c>
      <c r="M108" s="15" t="str">
        <f>IF($G108&gt;0,PORCENTAJES!C$2,"")</f>
        <v/>
      </c>
      <c r="N108" s="15" t="str">
        <f>IF($G108&gt;0,PORCENTAJES!D$2,"")</f>
        <v/>
      </c>
      <c r="O108" s="15" t="str">
        <f>IF($G108&gt;0,PORCENTAJES!E$2,"")</f>
        <v/>
      </c>
    </row>
    <row r="109" ht="15.75" customHeight="1">
      <c r="L109" s="15" t="str">
        <f>IF($G109&gt;0,PORCENTAJES!B$2,"")</f>
        <v/>
      </c>
      <c r="M109" s="15" t="str">
        <f>IF($G109&gt;0,PORCENTAJES!C$2,"")</f>
        <v/>
      </c>
      <c r="N109" s="15" t="str">
        <f>IF($G109&gt;0,PORCENTAJES!D$2,"")</f>
        <v/>
      </c>
      <c r="O109" s="15" t="str">
        <f>IF($G109&gt;0,PORCENTAJES!E$2,"")</f>
        <v/>
      </c>
    </row>
    <row r="110" ht="15.75" customHeight="1">
      <c r="L110" s="15" t="str">
        <f>IF($G110&gt;0,PORCENTAJES!B$2,"")</f>
        <v/>
      </c>
      <c r="M110" s="15" t="str">
        <f>IF($G110&gt;0,PORCENTAJES!C$2,"")</f>
        <v/>
      </c>
      <c r="N110" s="15" t="str">
        <f>IF($G110&gt;0,PORCENTAJES!D$2,"")</f>
        <v/>
      </c>
      <c r="O110" s="15" t="str">
        <f>IF($G110&gt;0,PORCENTAJES!E$2,"")</f>
        <v/>
      </c>
    </row>
    <row r="111" ht="15.75" customHeight="1">
      <c r="L111" s="15" t="str">
        <f>IF($G111&gt;0,PORCENTAJES!B$2,"")</f>
        <v/>
      </c>
      <c r="M111" s="15" t="str">
        <f>IF($G111&gt;0,PORCENTAJES!C$2,"")</f>
        <v/>
      </c>
      <c r="N111" s="15" t="str">
        <f>IF($G111&gt;0,PORCENTAJES!D$2,"")</f>
        <v/>
      </c>
      <c r="O111" s="15" t="str">
        <f>IF($G111&gt;0,PORCENTAJES!E$2,"")</f>
        <v/>
      </c>
    </row>
    <row r="112" ht="15.75" customHeight="1">
      <c r="L112" s="15" t="str">
        <f>IF($G112&gt;0,PORCENTAJES!B$2,"")</f>
        <v/>
      </c>
      <c r="M112" s="15" t="str">
        <f>IF($G112&gt;0,PORCENTAJES!C$2,"")</f>
        <v/>
      </c>
      <c r="N112" s="15" t="str">
        <f>IF($G112&gt;0,PORCENTAJES!D$2,"")</f>
        <v/>
      </c>
      <c r="O112" s="15" t="str">
        <f>IF($G112&gt;0,PORCENTAJES!E$2,"")</f>
        <v/>
      </c>
    </row>
    <row r="113" ht="15.75" customHeight="1">
      <c r="L113" s="15" t="str">
        <f>IF($G113&gt;0,PORCENTAJES!B$2,"")</f>
        <v/>
      </c>
      <c r="M113" s="15" t="str">
        <f>IF($G113&gt;0,PORCENTAJES!C$2,"")</f>
        <v/>
      </c>
      <c r="N113" s="15" t="str">
        <f>IF($G113&gt;0,PORCENTAJES!D$2,"")</f>
        <v/>
      </c>
      <c r="O113" s="15" t="str">
        <f>IF($G113&gt;0,PORCENTAJES!E$2,"")</f>
        <v/>
      </c>
    </row>
    <row r="114" ht="15.75" customHeight="1">
      <c r="L114" s="15" t="str">
        <f>IF($G114&gt;0,PORCENTAJES!B$2,"")</f>
        <v/>
      </c>
      <c r="M114" s="15" t="str">
        <f>IF($G114&gt;0,PORCENTAJES!C$2,"")</f>
        <v/>
      </c>
      <c r="N114" s="15" t="str">
        <f>IF($G114&gt;0,PORCENTAJES!D$2,"")</f>
        <v/>
      </c>
      <c r="O114" s="15" t="str">
        <f>IF($G114&gt;0,PORCENTAJES!E$2,"")</f>
        <v/>
      </c>
    </row>
    <row r="115" ht="15.75" customHeight="1">
      <c r="L115" s="15" t="str">
        <f>IF($G115&gt;0,PORCENTAJES!B$2,"")</f>
        <v/>
      </c>
      <c r="M115" s="15" t="str">
        <f>IF($G115&gt;0,PORCENTAJES!C$2,"")</f>
        <v/>
      </c>
      <c r="N115" s="15" t="str">
        <f>IF($G115&gt;0,PORCENTAJES!D$2,"")</f>
        <v/>
      </c>
      <c r="O115" s="15" t="str">
        <f>IF($G115&gt;0,PORCENTAJES!E$2,"")</f>
        <v/>
      </c>
    </row>
    <row r="116" ht="15.75" customHeight="1">
      <c r="L116" s="15" t="str">
        <f>IF($G116&gt;0,PORCENTAJES!B$2,"")</f>
        <v/>
      </c>
      <c r="M116" s="15" t="str">
        <f>IF($G116&gt;0,PORCENTAJES!C$2,"")</f>
        <v/>
      </c>
      <c r="N116" s="15" t="str">
        <f>IF($G116&gt;0,PORCENTAJES!D$2,"")</f>
        <v/>
      </c>
      <c r="O116" s="15" t="str">
        <f>IF($G116&gt;0,PORCENTAJES!E$2,"")</f>
        <v/>
      </c>
    </row>
    <row r="117" ht="15.75" customHeight="1">
      <c r="L117" s="15" t="str">
        <f>IF($G117&gt;0,PORCENTAJES!B$2,"")</f>
        <v/>
      </c>
      <c r="M117" s="15" t="str">
        <f>IF($G117&gt;0,PORCENTAJES!C$2,"")</f>
        <v/>
      </c>
      <c r="N117" s="15" t="str">
        <f>IF($G117&gt;0,PORCENTAJES!D$2,"")</f>
        <v/>
      </c>
      <c r="O117" s="15" t="str">
        <f>IF($G117&gt;0,PORCENTAJES!E$2,"")</f>
        <v/>
      </c>
    </row>
    <row r="118" ht="15.75" customHeight="1">
      <c r="L118" s="15" t="str">
        <f>IF($G118&gt;0,PORCENTAJES!B$2,"")</f>
        <v/>
      </c>
      <c r="M118" s="15" t="str">
        <f>IF($G118&gt;0,PORCENTAJES!C$2,"")</f>
        <v/>
      </c>
      <c r="N118" s="15" t="str">
        <f>IF($G118&gt;0,PORCENTAJES!D$2,"")</f>
        <v/>
      </c>
      <c r="O118" s="15" t="str">
        <f>IF($G118&gt;0,PORCENTAJES!E$2,"")</f>
        <v/>
      </c>
    </row>
    <row r="119" ht="15.75" customHeight="1">
      <c r="L119" s="15" t="str">
        <f>IF($G119&gt;0,PORCENTAJES!B$2,"")</f>
        <v/>
      </c>
      <c r="M119" s="15" t="str">
        <f>IF($G119&gt;0,PORCENTAJES!C$2,"")</f>
        <v/>
      </c>
      <c r="N119" s="15" t="str">
        <f>IF($G119&gt;0,PORCENTAJES!D$2,"")</f>
        <v/>
      </c>
      <c r="O119" s="15" t="str">
        <f>IF($G119&gt;0,PORCENTAJES!E$2,"")</f>
        <v/>
      </c>
    </row>
    <row r="120" ht="15.75" customHeight="1">
      <c r="L120" s="15" t="str">
        <f>IF($G120&gt;0,PORCENTAJES!B$2,"")</f>
        <v/>
      </c>
      <c r="M120" s="15" t="str">
        <f>IF($G120&gt;0,PORCENTAJES!C$2,"")</f>
        <v/>
      </c>
      <c r="N120" s="15" t="str">
        <f>IF($G120&gt;0,PORCENTAJES!D$2,"")</f>
        <v/>
      </c>
      <c r="O120" s="15" t="str">
        <f>IF($G120&gt;0,PORCENTAJES!E$2,"")</f>
        <v/>
      </c>
    </row>
    <row r="121" ht="15.75" customHeight="1">
      <c r="L121" s="15" t="str">
        <f>IF($G121&gt;0,PORCENTAJES!B$2,"")</f>
        <v/>
      </c>
      <c r="M121" s="15" t="str">
        <f>IF($G121&gt;0,PORCENTAJES!C$2,"")</f>
        <v/>
      </c>
      <c r="N121" s="15" t="str">
        <f>IF($G121&gt;0,PORCENTAJES!D$2,"")</f>
        <v/>
      </c>
      <c r="O121" s="15" t="str">
        <f>IF($G121&gt;0,PORCENTAJES!E$2,"")</f>
        <v/>
      </c>
    </row>
    <row r="122" ht="15.75" customHeight="1">
      <c r="L122" s="15" t="str">
        <f>IF($G122&gt;0,PORCENTAJES!B$2,"")</f>
        <v/>
      </c>
      <c r="M122" s="15" t="str">
        <f>IF($G122&gt;0,PORCENTAJES!C$2,"")</f>
        <v/>
      </c>
      <c r="N122" s="15" t="str">
        <f>IF($G122&gt;0,PORCENTAJES!D$2,"")</f>
        <v/>
      </c>
      <c r="O122" s="15" t="str">
        <f>IF($G122&gt;0,PORCENTAJES!E$2,"")</f>
        <v/>
      </c>
    </row>
    <row r="123" ht="15.75" customHeight="1">
      <c r="L123" s="15" t="str">
        <f>IF($G123&gt;0,PORCENTAJES!B$2,"")</f>
        <v/>
      </c>
      <c r="M123" s="15" t="str">
        <f>IF($G123&gt;0,PORCENTAJES!C$2,"")</f>
        <v/>
      </c>
      <c r="N123" s="15" t="str">
        <f>IF($G123&gt;0,PORCENTAJES!D$2,"")</f>
        <v/>
      </c>
      <c r="O123" s="15" t="str">
        <f>IF($G123&gt;0,PORCENTAJES!E$2,"")</f>
        <v/>
      </c>
    </row>
    <row r="124" ht="15.75" customHeight="1">
      <c r="L124" s="15" t="str">
        <f>IF($G124&gt;0,PORCENTAJES!B$2,"")</f>
        <v/>
      </c>
      <c r="M124" s="15" t="str">
        <f>IF($G124&gt;0,PORCENTAJES!C$2,"")</f>
        <v/>
      </c>
      <c r="N124" s="15" t="str">
        <f>IF($G124&gt;0,PORCENTAJES!D$2,"")</f>
        <v/>
      </c>
      <c r="O124" s="15" t="str">
        <f>IF($G124&gt;0,PORCENTAJES!E$2,"")</f>
        <v/>
      </c>
    </row>
    <row r="125" ht="15.75" customHeight="1">
      <c r="L125" s="15" t="str">
        <f>IF($G125&gt;0,PORCENTAJES!B$2,"")</f>
        <v/>
      </c>
      <c r="M125" s="15" t="str">
        <f>IF($G125&gt;0,PORCENTAJES!C$2,"")</f>
        <v/>
      </c>
      <c r="N125" s="15" t="str">
        <f>IF($G125&gt;0,PORCENTAJES!D$2,"")</f>
        <v/>
      </c>
      <c r="O125" s="15" t="str">
        <f>IF($G125&gt;0,PORCENTAJES!E$2,"")</f>
        <v/>
      </c>
    </row>
    <row r="126" ht="15.75" customHeight="1">
      <c r="L126" s="15" t="str">
        <f>IF($G126&gt;0,PORCENTAJES!B$2,"")</f>
        <v/>
      </c>
      <c r="M126" s="15" t="str">
        <f>IF($G126&gt;0,PORCENTAJES!C$2,"")</f>
        <v/>
      </c>
      <c r="N126" s="15" t="str">
        <f>IF($G126&gt;0,PORCENTAJES!D$2,"")</f>
        <v/>
      </c>
      <c r="O126" s="15" t="str">
        <f>IF($G126&gt;0,PORCENTAJES!E$2,"")</f>
        <v/>
      </c>
    </row>
    <row r="127" ht="15.75" customHeight="1">
      <c r="L127" s="15" t="str">
        <f>IF($G127&gt;0,PORCENTAJES!B$2,"")</f>
        <v/>
      </c>
      <c r="M127" s="15" t="str">
        <f>IF($G127&gt;0,PORCENTAJES!C$2,"")</f>
        <v/>
      </c>
      <c r="N127" s="15" t="str">
        <f>IF($G127&gt;0,PORCENTAJES!D$2,"")</f>
        <v/>
      </c>
      <c r="O127" s="15" t="str">
        <f>IF($G127&gt;0,PORCENTAJES!E$2,"")</f>
        <v/>
      </c>
    </row>
    <row r="128" ht="15.75" customHeight="1">
      <c r="L128" s="15" t="str">
        <f>IF($G128&gt;0,PORCENTAJES!B$2,"")</f>
        <v/>
      </c>
      <c r="M128" s="15" t="str">
        <f>IF($G128&gt;0,PORCENTAJES!C$2,"")</f>
        <v/>
      </c>
      <c r="N128" s="15" t="str">
        <f>IF($G128&gt;0,PORCENTAJES!D$2,"")</f>
        <v/>
      </c>
      <c r="O128" s="15" t="str">
        <f>IF($G128&gt;0,PORCENTAJES!E$2,"")</f>
        <v/>
      </c>
    </row>
    <row r="129" ht="15.75" customHeight="1">
      <c r="L129" s="15" t="str">
        <f>IF($G129&gt;0,PORCENTAJES!B$2,"")</f>
        <v/>
      </c>
      <c r="M129" s="15" t="str">
        <f>IF($G129&gt;0,PORCENTAJES!C$2,"")</f>
        <v/>
      </c>
      <c r="N129" s="15" t="str">
        <f>IF($G129&gt;0,PORCENTAJES!D$2,"")</f>
        <v/>
      </c>
      <c r="O129" s="15" t="str">
        <f>IF($G129&gt;0,PORCENTAJES!E$2,"")</f>
        <v/>
      </c>
    </row>
    <row r="130" ht="15.75" customHeight="1">
      <c r="L130" s="15" t="str">
        <f>IF($G130&gt;0,PORCENTAJES!B$2,"")</f>
        <v/>
      </c>
      <c r="M130" s="15" t="str">
        <f>IF($G130&gt;0,PORCENTAJES!C$2,"")</f>
        <v/>
      </c>
      <c r="N130" s="15" t="str">
        <f>IF($G130&gt;0,PORCENTAJES!D$2,"")</f>
        <v/>
      </c>
      <c r="O130" s="15" t="str">
        <f>IF($G130&gt;0,PORCENTAJES!E$2,"")</f>
        <v/>
      </c>
    </row>
    <row r="131" ht="15.75" customHeight="1">
      <c r="L131" s="15" t="str">
        <f>IF($G131&gt;0,PORCENTAJES!B$2,"")</f>
        <v/>
      </c>
      <c r="M131" s="15" t="str">
        <f>IF($G131&gt;0,PORCENTAJES!C$2,"")</f>
        <v/>
      </c>
      <c r="N131" s="15" t="str">
        <f>IF($G131&gt;0,PORCENTAJES!D$2,"")</f>
        <v/>
      </c>
      <c r="O131" s="15" t="str">
        <f>IF($G131&gt;0,PORCENTAJES!E$2,"")</f>
        <v/>
      </c>
    </row>
    <row r="132" ht="15.75" customHeight="1">
      <c r="L132" s="15" t="str">
        <f>IF($G132&gt;0,PORCENTAJES!B$2,"")</f>
        <v/>
      </c>
      <c r="M132" s="15" t="str">
        <f>IF($G132&gt;0,PORCENTAJES!C$2,"")</f>
        <v/>
      </c>
      <c r="N132" s="15" t="str">
        <f>IF($G132&gt;0,PORCENTAJES!D$2,"")</f>
        <v/>
      </c>
      <c r="O132" s="15" t="str">
        <f>IF($G132&gt;0,PORCENTAJES!E$2,"")</f>
        <v/>
      </c>
    </row>
    <row r="133" ht="15.75" customHeight="1">
      <c r="L133" s="15" t="str">
        <f>IF($G133&gt;0,PORCENTAJES!B$2,"")</f>
        <v/>
      </c>
      <c r="M133" s="15" t="str">
        <f>IF($G133&gt;0,PORCENTAJES!C$2,"")</f>
        <v/>
      </c>
      <c r="N133" s="15" t="str">
        <f>IF($G133&gt;0,PORCENTAJES!D$2,"")</f>
        <v/>
      </c>
      <c r="O133" s="15" t="str">
        <f>IF($G133&gt;0,PORCENTAJES!E$2,"")</f>
        <v/>
      </c>
    </row>
    <row r="134" ht="15.75" customHeight="1">
      <c r="L134" s="15" t="str">
        <f>IF($G134&gt;0,PORCENTAJES!B$2,"")</f>
        <v/>
      </c>
      <c r="M134" s="15" t="str">
        <f>IF($G134&gt;0,PORCENTAJES!C$2,"")</f>
        <v/>
      </c>
      <c r="N134" s="15" t="str">
        <f>IF($G134&gt;0,PORCENTAJES!D$2,"")</f>
        <v/>
      </c>
      <c r="O134" s="15" t="str">
        <f>IF($G134&gt;0,PORCENTAJES!E$2,"")</f>
        <v/>
      </c>
    </row>
    <row r="135" ht="15.75" customHeight="1">
      <c r="L135" s="15" t="str">
        <f>IF($G135&gt;0,PORCENTAJES!B$2,"")</f>
        <v/>
      </c>
      <c r="M135" s="15" t="str">
        <f>IF($G135&gt;0,PORCENTAJES!C$2,"")</f>
        <v/>
      </c>
      <c r="N135" s="15" t="str">
        <f>IF($G135&gt;0,PORCENTAJES!D$2,"")</f>
        <v/>
      </c>
      <c r="O135" s="15" t="str">
        <f>IF($G135&gt;0,PORCENTAJES!E$2,"")</f>
        <v/>
      </c>
    </row>
    <row r="136" ht="15.75" customHeight="1">
      <c r="L136" s="15" t="str">
        <f>IF($G136&gt;0,PORCENTAJES!B$2,"")</f>
        <v/>
      </c>
      <c r="M136" s="15" t="str">
        <f>IF($G136&gt;0,PORCENTAJES!C$2,"")</f>
        <v/>
      </c>
      <c r="N136" s="15" t="str">
        <f>IF($G136&gt;0,PORCENTAJES!D$2,"")</f>
        <v/>
      </c>
      <c r="O136" s="15" t="str">
        <f>IF($G136&gt;0,PORCENTAJES!E$2,"")</f>
        <v/>
      </c>
    </row>
    <row r="137" ht="15.75" customHeight="1">
      <c r="L137" s="15" t="str">
        <f>IF($G137&gt;0,PORCENTAJES!B$2,"")</f>
        <v/>
      </c>
      <c r="M137" s="15" t="str">
        <f>IF($G137&gt;0,PORCENTAJES!C$2,"")</f>
        <v/>
      </c>
      <c r="N137" s="15" t="str">
        <f>IF($G137&gt;0,PORCENTAJES!D$2,"")</f>
        <v/>
      </c>
      <c r="O137" s="15" t="str">
        <f>IF($G137&gt;0,PORCENTAJES!E$2,"")</f>
        <v/>
      </c>
    </row>
    <row r="138" ht="15.75" customHeight="1">
      <c r="L138" s="15" t="str">
        <f>IF($G138&gt;0,PORCENTAJES!B$2,"")</f>
        <v/>
      </c>
      <c r="M138" s="15" t="str">
        <f>IF($G138&gt;0,PORCENTAJES!C$2,"")</f>
        <v/>
      </c>
      <c r="N138" s="15" t="str">
        <f>IF($G138&gt;0,PORCENTAJES!D$2,"")</f>
        <v/>
      </c>
      <c r="O138" s="15" t="str">
        <f>IF($G138&gt;0,PORCENTAJES!E$2,"")</f>
        <v/>
      </c>
    </row>
    <row r="139" ht="15.75" customHeight="1">
      <c r="L139" s="15" t="str">
        <f>IF($G139&gt;0,PORCENTAJES!B$2,"")</f>
        <v/>
      </c>
      <c r="M139" s="15" t="str">
        <f>IF($G139&gt;0,PORCENTAJES!C$2,"")</f>
        <v/>
      </c>
      <c r="N139" s="15" t="str">
        <f>IF($G139&gt;0,PORCENTAJES!D$2,"")</f>
        <v/>
      </c>
      <c r="O139" s="15" t="str">
        <f>IF($G139&gt;0,PORCENTAJES!E$2,"")</f>
        <v/>
      </c>
    </row>
    <row r="140" ht="15.75" customHeight="1">
      <c r="L140" s="15" t="str">
        <f>IF($G140&gt;0,PORCENTAJES!B$2,"")</f>
        <v/>
      </c>
      <c r="M140" s="15" t="str">
        <f>IF($G140&gt;0,PORCENTAJES!C$2,"")</f>
        <v/>
      </c>
      <c r="N140" s="15" t="str">
        <f>IF($G140&gt;0,PORCENTAJES!D$2,"")</f>
        <v/>
      </c>
      <c r="O140" s="15" t="str">
        <f>IF($G140&gt;0,PORCENTAJES!E$2,"")</f>
        <v/>
      </c>
    </row>
    <row r="141" ht="15.75" customHeight="1">
      <c r="L141" s="15" t="str">
        <f>IF($G141&gt;0,PORCENTAJES!B$2,"")</f>
        <v/>
      </c>
      <c r="M141" s="15" t="str">
        <f>IF($G141&gt;0,PORCENTAJES!C$2,"")</f>
        <v/>
      </c>
      <c r="N141" s="15" t="str">
        <f>IF($G141&gt;0,PORCENTAJES!D$2,"")</f>
        <v/>
      </c>
      <c r="O141" s="15" t="str">
        <f>IF($G141&gt;0,PORCENTAJES!E$2,"")</f>
        <v/>
      </c>
    </row>
    <row r="142" ht="15.75" customHeight="1">
      <c r="L142" s="15" t="str">
        <f>IF($G142&gt;0,PORCENTAJES!B$2,"")</f>
        <v/>
      </c>
      <c r="M142" s="15" t="str">
        <f>IF($G142&gt;0,PORCENTAJES!C$2,"")</f>
        <v/>
      </c>
      <c r="N142" s="15" t="str">
        <f>IF($G142&gt;0,PORCENTAJES!D$2,"")</f>
        <v/>
      </c>
      <c r="O142" s="15" t="str">
        <f>IF($G142&gt;0,PORCENTAJES!E$2,"")</f>
        <v/>
      </c>
    </row>
    <row r="143" ht="15.75" customHeight="1">
      <c r="L143" s="15" t="str">
        <f>IF($G143&gt;0,PORCENTAJES!B$2,"")</f>
        <v/>
      </c>
      <c r="M143" s="15" t="str">
        <f>IF($G143&gt;0,PORCENTAJES!C$2,"")</f>
        <v/>
      </c>
      <c r="N143" s="15" t="str">
        <f>IF($G143&gt;0,PORCENTAJES!D$2,"")</f>
        <v/>
      </c>
      <c r="O143" s="15" t="str">
        <f>IF($G143&gt;0,PORCENTAJES!E$2,"")</f>
        <v/>
      </c>
    </row>
    <row r="144" ht="15.75" customHeight="1">
      <c r="L144" s="15" t="str">
        <f>IF($G144&gt;0,PORCENTAJES!B$2,"")</f>
        <v/>
      </c>
      <c r="M144" s="15" t="str">
        <f>IF($G144&gt;0,PORCENTAJES!C$2,"")</f>
        <v/>
      </c>
      <c r="N144" s="15" t="str">
        <f>IF($G144&gt;0,PORCENTAJES!D$2,"")</f>
        <v/>
      </c>
      <c r="O144" s="15" t="str">
        <f>IF($G144&gt;0,PORCENTAJES!E$2,"")</f>
        <v/>
      </c>
    </row>
    <row r="145" ht="15.75" customHeight="1">
      <c r="L145" s="15" t="str">
        <f>IF($G145&gt;0,PORCENTAJES!B$2,"")</f>
        <v/>
      </c>
      <c r="M145" s="15" t="str">
        <f>IF($G145&gt;0,PORCENTAJES!C$2,"")</f>
        <v/>
      </c>
      <c r="N145" s="15" t="str">
        <f>IF($G145&gt;0,PORCENTAJES!D$2,"")</f>
        <v/>
      </c>
      <c r="O145" s="15" t="str">
        <f>IF($G145&gt;0,PORCENTAJES!E$2,"")</f>
        <v/>
      </c>
    </row>
    <row r="146" ht="15.75" customHeight="1">
      <c r="L146" s="15" t="str">
        <f>IF($G146&gt;0,PORCENTAJES!B$2,"")</f>
        <v/>
      </c>
      <c r="M146" s="15" t="str">
        <f>IF($G146&gt;0,PORCENTAJES!C$2,"")</f>
        <v/>
      </c>
      <c r="N146" s="15" t="str">
        <f>IF($G146&gt;0,PORCENTAJES!D$2,"")</f>
        <v/>
      </c>
      <c r="O146" s="15" t="str">
        <f>IF($G146&gt;0,PORCENTAJES!E$2,"")</f>
        <v/>
      </c>
    </row>
    <row r="147" ht="15.75" customHeight="1">
      <c r="L147" s="15" t="str">
        <f>IF($G147&gt;0,PORCENTAJES!B$2,"")</f>
        <v/>
      </c>
      <c r="M147" s="15" t="str">
        <f>IF($G147&gt;0,PORCENTAJES!C$2,"")</f>
        <v/>
      </c>
      <c r="N147" s="15" t="str">
        <f>IF($G147&gt;0,PORCENTAJES!D$2,"")</f>
        <v/>
      </c>
      <c r="O147" s="15" t="str">
        <f>IF($G147&gt;0,PORCENTAJES!E$2,"")</f>
        <v/>
      </c>
    </row>
    <row r="148" ht="15.75" customHeight="1">
      <c r="L148" s="15" t="str">
        <f>IF($G148&gt;0,PORCENTAJES!B$2,"")</f>
        <v/>
      </c>
      <c r="M148" s="15" t="str">
        <f>IF($G148&gt;0,PORCENTAJES!C$2,"")</f>
        <v/>
      </c>
      <c r="N148" s="15" t="str">
        <f>IF($G148&gt;0,PORCENTAJES!D$2,"")</f>
        <v/>
      </c>
      <c r="O148" s="15" t="str">
        <f>IF($G148&gt;0,PORCENTAJES!E$2,"")</f>
        <v/>
      </c>
    </row>
    <row r="149" ht="15.75" customHeight="1">
      <c r="L149" s="15" t="str">
        <f>IF($G149&gt;0,PORCENTAJES!B$2,"")</f>
        <v/>
      </c>
      <c r="M149" s="15" t="str">
        <f>IF($G149&gt;0,PORCENTAJES!C$2,"")</f>
        <v/>
      </c>
      <c r="N149" s="15" t="str">
        <f>IF($G149&gt;0,PORCENTAJES!D$2,"")</f>
        <v/>
      </c>
      <c r="O149" s="15" t="str">
        <f>IF($G149&gt;0,PORCENTAJES!E$2,"")</f>
        <v/>
      </c>
    </row>
    <row r="150" ht="15.75" customHeight="1">
      <c r="L150" s="15" t="str">
        <f>IF($G150&gt;0,PORCENTAJES!B$2,"")</f>
        <v/>
      </c>
      <c r="M150" s="15" t="str">
        <f>IF($G150&gt;0,PORCENTAJES!C$2,"")</f>
        <v/>
      </c>
      <c r="N150" s="15" t="str">
        <f>IF($G150&gt;0,PORCENTAJES!D$2,"")</f>
        <v/>
      </c>
      <c r="O150" s="15" t="str">
        <f>IF($G150&gt;0,PORCENTAJES!E$2,"")</f>
        <v/>
      </c>
    </row>
    <row r="151" ht="15.75" customHeight="1">
      <c r="L151" s="15" t="str">
        <f>IF($G151&gt;0,PORCENTAJES!B$2,"")</f>
        <v/>
      </c>
      <c r="M151" s="15" t="str">
        <f>IF($G151&gt;0,PORCENTAJES!C$2,"")</f>
        <v/>
      </c>
      <c r="N151" s="15" t="str">
        <f>IF($G151&gt;0,PORCENTAJES!D$2,"")</f>
        <v/>
      </c>
      <c r="O151" s="15" t="str">
        <f>IF($G151&gt;0,PORCENTAJES!E$2,"")</f>
        <v/>
      </c>
    </row>
    <row r="152" ht="15.75" customHeight="1">
      <c r="L152" s="15" t="str">
        <f>IF($G152&gt;0,PORCENTAJES!B$2,"")</f>
        <v/>
      </c>
      <c r="M152" s="15" t="str">
        <f>IF($G152&gt;0,PORCENTAJES!C$2,"")</f>
        <v/>
      </c>
      <c r="N152" s="15" t="str">
        <f>IF($G152&gt;0,PORCENTAJES!D$2,"")</f>
        <v/>
      </c>
      <c r="O152" s="15" t="str">
        <f>IF($G152&gt;0,PORCENTAJES!E$2,"")</f>
        <v/>
      </c>
    </row>
    <row r="153" ht="15.75" customHeight="1">
      <c r="L153" s="15" t="str">
        <f>IF($G153&gt;0,PORCENTAJES!B$2,"")</f>
        <v/>
      </c>
      <c r="M153" s="15" t="str">
        <f>IF($G153&gt;0,PORCENTAJES!C$2,"")</f>
        <v/>
      </c>
      <c r="N153" s="15" t="str">
        <f>IF($G153&gt;0,PORCENTAJES!D$2,"")</f>
        <v/>
      </c>
      <c r="O153" s="15" t="str">
        <f>IF($G153&gt;0,PORCENTAJES!E$2,"")</f>
        <v/>
      </c>
    </row>
    <row r="154" ht="15.75" customHeight="1">
      <c r="L154" s="15" t="str">
        <f>IF($G154&gt;0,PORCENTAJES!B$2,"")</f>
        <v/>
      </c>
      <c r="M154" s="15" t="str">
        <f>IF($G154&gt;0,PORCENTAJES!C$2,"")</f>
        <v/>
      </c>
      <c r="N154" s="15" t="str">
        <f>IF($G154&gt;0,PORCENTAJES!D$2,"")</f>
        <v/>
      </c>
      <c r="O154" s="15" t="str">
        <f>IF($G154&gt;0,PORCENTAJES!E$2,"")</f>
        <v/>
      </c>
    </row>
    <row r="155" ht="15.75" customHeight="1">
      <c r="L155" s="15" t="str">
        <f>IF($G155&gt;0,PORCENTAJES!B$2,"")</f>
        <v/>
      </c>
      <c r="M155" s="15" t="str">
        <f>IF($G155&gt;0,PORCENTAJES!C$2,"")</f>
        <v/>
      </c>
      <c r="N155" s="15" t="str">
        <f>IF($G155&gt;0,PORCENTAJES!D$2,"")</f>
        <v/>
      </c>
      <c r="O155" s="15" t="str">
        <f>IF($G155&gt;0,PORCENTAJES!E$2,"")</f>
        <v/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4.29"/>
    <col customWidth="1" min="4" max="4" width="25.43"/>
    <col customWidth="1" min="5" max="5" width="10.29"/>
    <col customWidth="1" min="6" max="6" width="18.14"/>
    <col customWidth="1" min="7" max="7" width="9.57"/>
    <col customWidth="1" min="8" max="8" width="16.86"/>
    <col customWidth="1" min="9" max="9" width="18.29"/>
    <col customWidth="1" min="10" max="15" width="10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13">
        <v>1714.0</v>
      </c>
      <c r="B2" s="19" t="str">
        <f>IF(NOT($A2=""),VLOOKUP($A2,GENERAL!$A$3:B$216,2,FALSE),"")</f>
        <v>GANI</v>
      </c>
      <c r="C2" s="19" t="str">
        <f>IF(NOT($A2=""),VLOOKUP($A2,GENERAL!$A$3:C$216,3,FALSE),"")</f>
        <v>200x200x30</v>
      </c>
      <c r="D2" s="19" t="str">
        <f>IF(NOT($A2=""),VLOOKUP($A2,GENERAL!$A$3:D$216,4,FALSE),"")</f>
        <v>GOLDEN FLEX Con Pillow</v>
      </c>
      <c r="E2" s="19" t="str">
        <f>IF(NOT($A2=""),VLOOKUP($A2,GENERAL!$A$3:E$216,5,FALSE),"")</f>
        <v>ESPUMA</v>
      </c>
      <c r="F2" s="19" t="str">
        <f>IF(NOT($A2=""),VLOOKUP($A2,GENERAL!$A$3:F$216,6,FALSE),"")</f>
        <v>100-110 KG</v>
      </c>
      <c r="G2" s="18">
        <f>IF(NOT($A2=""),VLOOKUP($A2,GENERAL!$A$3:G$216,7,FALSE),"")</f>
        <v>441000</v>
      </c>
      <c r="H2" s="18">
        <f t="shared" ref="H2:K2" si="1">IF(NOT($A2=""),CEILING($G2*(1+L2),50),"")</f>
        <v>617400</v>
      </c>
      <c r="I2" s="18">
        <f t="shared" si="1"/>
        <v>696800</v>
      </c>
      <c r="J2" s="18">
        <f t="shared" si="1"/>
        <v>727650</v>
      </c>
      <c r="K2" s="18">
        <f t="shared" si="1"/>
        <v>785000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>
      <c r="A3" s="13">
        <v>1767.0</v>
      </c>
      <c r="B3" s="19" t="str">
        <f>IF(NOT($A3=""),VLOOKUP($A3,GENERAL!$A$3:B$216,2,FALSE),"")</f>
        <v>MAXIKING</v>
      </c>
      <c r="C3" s="19" t="str">
        <f>IF(NOT($A3=""),VLOOKUP($A3,GENERAL!$A$3:C$216,3,FALSE),"")</f>
        <v>200x200x30</v>
      </c>
      <c r="D3" s="19" t="str">
        <f>IF(NOT($A3=""),VLOOKUP($A3,GENERAL!$A$3:D$216,4,FALSE),"")</f>
        <v>COLCHON BRISAS C/ PILLOW</v>
      </c>
      <c r="E3" s="19" t="str">
        <f>IF(NOT($A3=""),VLOOKUP($A3,GENERAL!$A$3:E$216,5,FALSE),"")</f>
        <v>ESPUMA</v>
      </c>
      <c r="F3" s="19" t="str">
        <f>IF(NOT($A3=""),VLOOKUP($A3,GENERAL!$A$3:F$216,6,FALSE),"")</f>
        <v>100-110 KG</v>
      </c>
      <c r="G3" s="18">
        <f>IF(NOT($A3=""),VLOOKUP($A3,GENERAL!$A$3:G$216,7,FALSE),"")</f>
        <v>427500</v>
      </c>
      <c r="H3" s="18">
        <f t="shared" ref="H3:K3" si="2">IF(NOT($A3=""),CEILING($G3*(1+L3),50),"")</f>
        <v>598500</v>
      </c>
      <c r="I3" s="18">
        <f t="shared" si="2"/>
        <v>675450</v>
      </c>
      <c r="J3" s="18">
        <f t="shared" si="2"/>
        <v>705400</v>
      </c>
      <c r="K3" s="18">
        <f t="shared" si="2"/>
        <v>760950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>
      <c r="A4" s="13">
        <v>1773.0</v>
      </c>
      <c r="B4" s="19" t="str">
        <f>IF(NOT($A4=""),VLOOKUP($A4,GENERAL!$A$3:B$216,2,FALSE),"")</f>
        <v>MAXIKING</v>
      </c>
      <c r="C4" s="19" t="str">
        <f>IF(NOT($A4=""),VLOOKUP($A4,GENERAL!$A$3:C$216,3,FALSE),"")</f>
        <v>200x200x28</v>
      </c>
      <c r="D4" s="19" t="str">
        <f>IF(NOT($A4=""),VLOOKUP($A4,GENERAL!$A$3:D$216,4,FALSE),"")</f>
        <v>COLCHON CREPUSCULO</v>
      </c>
      <c r="E4" s="19" t="str">
        <f>IF(NOT($A4=""),VLOOKUP($A4,GENERAL!$A$3:E$216,5,FALSE),"")</f>
        <v>ESPUMA</v>
      </c>
      <c r="F4" s="19" t="str">
        <f>IF(NOT($A4=""),VLOOKUP($A4,GENERAL!$A$3:F$216,6,FALSE),"")</f>
        <v>100 KG</v>
      </c>
      <c r="G4" s="18">
        <f>IF(NOT($A4=""),VLOOKUP($A4,GENERAL!$A$3:G$216,7,FALSE),"")</f>
        <v>503100</v>
      </c>
      <c r="H4" s="18">
        <f t="shared" ref="H4:K4" si="3">IF(NOT($A4=""),CEILING($G4*(1+L4),50),"")</f>
        <v>704350</v>
      </c>
      <c r="I4" s="18">
        <f t="shared" si="3"/>
        <v>794900</v>
      </c>
      <c r="J4" s="18">
        <f t="shared" si="3"/>
        <v>830150</v>
      </c>
      <c r="K4" s="18">
        <f t="shared" si="3"/>
        <v>895550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>
      <c r="A5" s="13">
        <v>1775.0</v>
      </c>
      <c r="B5" s="19" t="str">
        <f>IF(NOT($A5=""),VLOOKUP($A5,GENERAL!$A$3:B$216,2,FALSE),"")</f>
        <v>MAXIKING</v>
      </c>
      <c r="C5" s="19" t="str">
        <f>IF(NOT($A5=""),VLOOKUP($A5,GENERAL!$A$3:C$216,3,FALSE),"")</f>
        <v>200x200x30</v>
      </c>
      <c r="D5" s="19" t="str">
        <f>IF(NOT($A5=""),VLOOKUP($A5,GENERAL!$A$3:D$216,4,FALSE),"")</f>
        <v>COLCHON ZAFIRO</v>
      </c>
      <c r="E5" s="19" t="str">
        <f>IF(NOT($A5=""),VLOOKUP($A5,GENERAL!$A$3:E$216,5,FALSE),"")</f>
        <v>ESPUMA</v>
      </c>
      <c r="F5" s="19" t="str">
        <f>IF(NOT($A5=""),VLOOKUP($A5,GENERAL!$A$3:F$216,6,FALSE),"")</f>
        <v>100-110 KG</v>
      </c>
      <c r="G5" s="18">
        <f>IF(NOT($A5=""),VLOOKUP($A5,GENERAL!$A$3:G$216,7,FALSE),"")</f>
        <v>375100</v>
      </c>
      <c r="H5" s="18">
        <f t="shared" ref="H5:K5" si="4">IF(NOT($A5=""),CEILING($G5*(1+L5),50),"")</f>
        <v>525150</v>
      </c>
      <c r="I5" s="18">
        <f t="shared" si="4"/>
        <v>592700</v>
      </c>
      <c r="J5" s="18">
        <f t="shared" si="4"/>
        <v>618950</v>
      </c>
      <c r="K5" s="18">
        <f t="shared" si="4"/>
        <v>667700</v>
      </c>
      <c r="L5" s="15">
        <f>IF(NOT($A5=""),VLOOKUP($A5,GENERAL!$A$2:O$216,12,FALSE),"")</f>
        <v>0.4</v>
      </c>
      <c r="M5" s="15">
        <f>IF(NOT($A5=""),VLOOKUP($A5,GENERAL!$A$2:P$216,13,FALSE),"")</f>
        <v>0.58</v>
      </c>
      <c r="N5" s="15">
        <f>IF(NOT($A5=""),VLOOKUP($A5,GENERAL!$A$2:Q$216,14,FALSE),"")</f>
        <v>0.65</v>
      </c>
      <c r="O5" s="15">
        <f>IF(NOT($A5=""),VLOOKUP($A5,GENERAL!$A$2:R$216,15,FALSE),"")</f>
        <v>0.78</v>
      </c>
    </row>
    <row r="6">
      <c r="A6" s="13">
        <v>1724.0</v>
      </c>
      <c r="B6" s="19" t="str">
        <f>IF(NOT($A6=""),VLOOKUP($A6,GENERAL!$A$3:B$216,2,FALSE),"")</f>
        <v>GANI</v>
      </c>
      <c r="C6" s="19" t="str">
        <f>IF(NOT($A6=""),VLOOKUP($A6,GENERAL!$A$3:C$216,3,FALSE),"")</f>
        <v>200x200x34</v>
      </c>
      <c r="D6" s="19" t="str">
        <f>IF(NOT($A6=""),VLOOKUP($A6,GENERAL!$A$3:D$216,4,FALSE),"")</f>
        <v>CONJUNTO CAPRICIOUS</v>
      </c>
      <c r="E6" s="19" t="str">
        <f>IF(NOT($A6=""),VLOOKUP($A6,GENERAL!$A$3:E$216,5,FALSE),"")</f>
        <v>RESORTE</v>
      </c>
      <c r="F6" s="19" t="str">
        <f>IF(NOT($A6=""),VLOOKUP($A6,GENERAL!$A$3:F$216,6,FALSE),"")</f>
        <v>110-120 KG</v>
      </c>
      <c r="G6" s="18">
        <f>IF(NOT($A6=""),VLOOKUP($A6,GENERAL!$A$3:G$216,7,FALSE),"")</f>
        <v>681500</v>
      </c>
      <c r="H6" s="18">
        <f t="shared" ref="H6:K6" si="5">IF(NOT($A6=""),CEILING($G6*(1+L6),50),"")</f>
        <v>954100</v>
      </c>
      <c r="I6" s="18">
        <f t="shared" si="5"/>
        <v>1076800</v>
      </c>
      <c r="J6" s="18">
        <f t="shared" si="5"/>
        <v>1124500</v>
      </c>
      <c r="K6" s="18">
        <f t="shared" si="5"/>
        <v>1213100</v>
      </c>
      <c r="L6" s="15">
        <f>IF(NOT($A6=""),VLOOKUP($A6,GENERAL!$A$2:O$216,12,FALSE),"")</f>
        <v>0.4</v>
      </c>
      <c r="M6" s="15">
        <f>IF(NOT($A6=""),VLOOKUP($A6,GENERAL!$A$2:P$216,13,FALSE),"")</f>
        <v>0.58</v>
      </c>
      <c r="N6" s="15">
        <f>IF(NOT($A6=""),VLOOKUP($A6,GENERAL!$A$2:Q$216,14,FALSE),"")</f>
        <v>0.65</v>
      </c>
      <c r="O6" s="15">
        <f>IF(NOT($A6=""),VLOOKUP($A6,GENERAL!$A$2:R$216,15,FALSE),"")</f>
        <v>0.78</v>
      </c>
    </row>
    <row r="7">
      <c r="B7" s="19" t="str">
        <f>IF(NOT($A7=""),VLOOKUP($A7,GENERAL!$A$3:B$216,2,FALSE),"")</f>
        <v/>
      </c>
      <c r="C7" s="19" t="str">
        <f>IF(NOT($A7=""),VLOOKUP($A7,GENERAL!$A$3:C$216,3,FALSE),"")</f>
        <v/>
      </c>
      <c r="D7" s="19" t="str">
        <f>IF(NOT($A7=""),VLOOKUP($A7,GENERAL!$A$3:D$216,4,FALSE),"")</f>
        <v/>
      </c>
      <c r="E7" s="19" t="str">
        <f>IF(NOT($A7=""),VLOOKUP($A7,GENERAL!$A$3:E$216,5,FALSE),"")</f>
        <v/>
      </c>
      <c r="F7" s="19" t="str">
        <f>IF(NOT($A7=""),VLOOKUP($A7,GENERAL!$A$3:F$216,6,FALSE),"")</f>
        <v/>
      </c>
      <c r="G7" s="18" t="str">
        <f>IF(NOT($A7=""),VLOOKUP($A7,GENERAL!$A$3:G$216,7,FALSE),"")</f>
        <v/>
      </c>
      <c r="H7" s="18" t="str">
        <f t="shared" ref="H7:K7" si="6">IF(NOT($A7=""),CEILING($G7*(1+L7),50),"")</f>
        <v/>
      </c>
      <c r="I7" s="18" t="str">
        <f t="shared" si="6"/>
        <v/>
      </c>
      <c r="J7" s="18" t="str">
        <f t="shared" si="6"/>
        <v/>
      </c>
      <c r="K7" s="18" t="str">
        <f t="shared" si="6"/>
        <v/>
      </c>
      <c r="L7" s="15" t="str">
        <f>IF(NOT($A7=""),VLOOKUP($A7,GENERAL!$A$2:O$216,12,FALSE),"")</f>
        <v/>
      </c>
      <c r="M7" s="15" t="str">
        <f>IF(NOT($A7=""),VLOOKUP($A7,GENERAL!$A$2:P$216,13,FALSE),"")</f>
        <v/>
      </c>
      <c r="N7" s="15" t="str">
        <f>IF(NOT($A7=""),VLOOKUP($A7,GENERAL!$A$2:Q$216,14,FALSE),"")</f>
        <v/>
      </c>
      <c r="O7" s="15" t="str">
        <f>IF(NOT($A7=""),VLOOKUP($A7,GENERAL!$A$2:R$216,15,FALSE),"")</f>
        <v/>
      </c>
    </row>
    <row r="8">
      <c r="B8" s="19" t="str">
        <f>IF(NOT($A8=""),VLOOKUP($A8,GENERAL!$A$3:B$216,2,FALSE),"")</f>
        <v/>
      </c>
      <c r="C8" s="19" t="str">
        <f>IF(NOT($A8=""),VLOOKUP($A8,GENERAL!$A$3:C$216,3,FALSE),"")</f>
        <v/>
      </c>
      <c r="D8" s="19" t="str">
        <f>IF(NOT($A8=""),VLOOKUP($A8,GENERAL!$A$3:D$216,4,FALSE),"")</f>
        <v/>
      </c>
      <c r="E8" s="19" t="str">
        <f>IF(NOT($A8=""),VLOOKUP($A8,GENERAL!$A$3:E$216,5,FALSE),"")</f>
        <v/>
      </c>
      <c r="F8" s="19" t="str">
        <f>IF(NOT($A8=""),VLOOKUP($A8,GENERAL!$A$3:F$216,6,FALSE),"")</f>
        <v/>
      </c>
      <c r="G8" s="18" t="str">
        <f>IF(NOT($A8=""),VLOOKUP($A8,GENERAL!$A$3:G$216,7,FALSE),"")</f>
        <v/>
      </c>
      <c r="H8" s="18" t="str">
        <f t="shared" ref="H8:K8" si="7">IF(NOT($A8=""),CEILING($G8*(1+L8),50),"")</f>
        <v/>
      </c>
      <c r="I8" s="18" t="str">
        <f t="shared" si="7"/>
        <v/>
      </c>
      <c r="J8" s="18" t="str">
        <f t="shared" si="7"/>
        <v/>
      </c>
      <c r="K8" s="18" t="str">
        <f t="shared" si="7"/>
        <v/>
      </c>
      <c r="L8" s="15" t="str">
        <f>IF(NOT($A8=""),VLOOKUP($A8,GENERAL!$A$2:O$216,12,FALSE),"")</f>
        <v/>
      </c>
      <c r="M8" s="15" t="str">
        <f>IF(NOT($A8=""),VLOOKUP($A8,GENERAL!$A$2:P$216,13,FALSE),"")</f>
        <v/>
      </c>
      <c r="N8" s="15" t="str">
        <f>IF(NOT($A8=""),VLOOKUP($A8,GENERAL!$A$2:Q$216,14,FALSE),"")</f>
        <v/>
      </c>
      <c r="O8" s="15" t="str">
        <f>IF(NOT($A8=""),VLOOKUP($A8,GENERAL!$A$2:R$216,15,FALSE),"")</f>
        <v/>
      </c>
    </row>
    <row r="9">
      <c r="B9" s="19" t="str">
        <f>IF(NOT($A9=""),VLOOKUP($A9,GENERAL!$A$3:B$216,2,FALSE),"")</f>
        <v/>
      </c>
      <c r="C9" s="19" t="str">
        <f>IF(NOT($A9=""),VLOOKUP($A9,GENERAL!$A$3:C$216,3,FALSE),"")</f>
        <v/>
      </c>
      <c r="D9" s="19" t="str">
        <f>IF(NOT($A9=""),VLOOKUP($A9,GENERAL!$A$3:D$216,4,FALSE),"")</f>
        <v/>
      </c>
      <c r="E9" s="19" t="str">
        <f>IF(NOT($A9=""),VLOOKUP($A9,GENERAL!$A$3:E$216,5,FALSE),"")</f>
        <v/>
      </c>
      <c r="F9" s="19" t="str">
        <f>IF(NOT($A9=""),VLOOKUP($A9,GENERAL!$A$3:F$216,6,FALSE),"")</f>
        <v/>
      </c>
      <c r="G9" s="18" t="str">
        <f>IF(NOT($A9=""),VLOOKUP($A9,GENERAL!$A$3:G$216,7,FALSE),"")</f>
        <v/>
      </c>
      <c r="H9" s="18" t="str">
        <f t="shared" ref="H9:K9" si="8">IF(NOT($A9=""),CEILING($G9*(1+L9),50),"")</f>
        <v/>
      </c>
      <c r="I9" s="18" t="str">
        <f t="shared" si="8"/>
        <v/>
      </c>
      <c r="J9" s="18" t="str">
        <f t="shared" si="8"/>
        <v/>
      </c>
      <c r="K9" s="18" t="str">
        <f t="shared" si="8"/>
        <v/>
      </c>
      <c r="L9" s="15" t="str">
        <f>IF(NOT($A9=""),VLOOKUP($A9,GENERAL!$A$2:O$216,12,FALSE),"")</f>
        <v/>
      </c>
      <c r="M9" s="15" t="str">
        <f>IF(NOT($A9=""),VLOOKUP($A9,GENERAL!$A$2:P$216,13,FALSE),"")</f>
        <v/>
      </c>
      <c r="N9" s="15" t="str">
        <f>IF(NOT($A9=""),VLOOKUP($A9,GENERAL!$A$2:Q$216,14,FALSE),"")</f>
        <v/>
      </c>
      <c r="O9" s="15" t="str">
        <f>IF(NOT($A9=""),VLOOKUP($A9,GENERAL!$A$2:R$216,15,FALSE),"")</f>
        <v/>
      </c>
    </row>
    <row r="10">
      <c r="B10" s="19" t="str">
        <f>IF(NOT($A10=""),VLOOKUP($A10,GENERAL!$A$3:B$216,2,FALSE),"")</f>
        <v/>
      </c>
      <c r="C10" s="19" t="str">
        <f>IF(NOT($A10=""),VLOOKUP($A10,GENERAL!$A$3:C$216,3,FALSE),"")</f>
        <v/>
      </c>
      <c r="D10" s="19" t="str">
        <f>IF(NOT($A10=""),VLOOKUP($A10,GENERAL!$A$3:D$216,4,FALSE),"")</f>
        <v/>
      </c>
      <c r="E10" s="19" t="str">
        <f>IF(NOT($A10=""),VLOOKUP($A10,GENERAL!$A$3:E$216,5,FALSE),"")</f>
        <v/>
      </c>
      <c r="F10" s="19" t="str">
        <f>IF(NOT($A10=""),VLOOKUP($A10,GENERAL!$A$3:F$216,6,FALSE),"")</f>
        <v/>
      </c>
      <c r="G10" s="18" t="str">
        <f>IF(NOT($A10=""),VLOOKUP($A10,GENERAL!$A$3:G$216,7,FALSE),"")</f>
        <v/>
      </c>
      <c r="H10" s="18" t="str">
        <f t="shared" ref="H10:K10" si="9">IF(NOT($A10=""),CEILING($G10*(1+L10),50),"")</f>
        <v/>
      </c>
      <c r="I10" s="18" t="str">
        <f t="shared" si="9"/>
        <v/>
      </c>
      <c r="J10" s="18" t="str">
        <f t="shared" si="9"/>
        <v/>
      </c>
      <c r="K10" s="18" t="str">
        <f t="shared" si="9"/>
        <v/>
      </c>
      <c r="L10" s="15" t="str">
        <f>IF(NOT($A10=""),VLOOKUP($A10,GENERAL!$A$2:O$216,12,FALSE),"")</f>
        <v/>
      </c>
      <c r="M10" s="15" t="str">
        <f>IF(NOT($A10=""),VLOOKUP($A10,GENERAL!$A$2:P$216,13,FALSE),"")</f>
        <v/>
      </c>
      <c r="N10" s="15" t="str">
        <f>IF(NOT($A10=""),VLOOKUP($A10,GENERAL!$A$2:Q$216,14,FALSE),"")</f>
        <v/>
      </c>
      <c r="O10" s="15" t="str">
        <f>IF(NOT($A10=""),VLOOKUP($A10,GENERAL!$A$2:R$216,15,FALSE),"")</f>
        <v/>
      </c>
    </row>
    <row r="11">
      <c r="B11" s="19" t="str">
        <f>IF(NOT($A11=""),VLOOKUP($A11,GENERAL!$A$3:B$216,2,FALSE),"")</f>
        <v/>
      </c>
      <c r="C11" s="19" t="str">
        <f>IF(NOT($A11=""),VLOOKUP($A11,GENERAL!$A$3:C$216,3,FALSE),"")</f>
        <v/>
      </c>
      <c r="D11" s="19" t="str">
        <f>IF(NOT($A11=""),VLOOKUP($A11,GENERAL!$A$3:D$216,4,FALSE),"")</f>
        <v/>
      </c>
      <c r="E11" s="19" t="str">
        <f>IF(NOT($A11=""),VLOOKUP($A11,GENERAL!$A$3:E$216,5,FALSE),"")</f>
        <v/>
      </c>
      <c r="F11" s="19" t="str">
        <f>IF(NOT($A11=""),VLOOKUP($A11,GENERAL!$A$3:F$216,6,FALSE),"")</f>
        <v/>
      </c>
      <c r="G11" s="18" t="str">
        <f>IF(NOT($A11=""),VLOOKUP($A11,GENERAL!$A$3:G$216,7,FALSE),"")</f>
        <v/>
      </c>
      <c r="H11" s="18" t="str">
        <f t="shared" ref="H11:K11" si="10">IF(NOT($A11=""),CEILING($G11*(1+L11),50),"")</f>
        <v/>
      </c>
      <c r="I11" s="18" t="str">
        <f t="shared" si="10"/>
        <v/>
      </c>
      <c r="J11" s="18" t="str">
        <f t="shared" si="10"/>
        <v/>
      </c>
      <c r="K11" s="18" t="str">
        <f t="shared" si="10"/>
        <v/>
      </c>
      <c r="L11" s="15" t="str">
        <f>IF(NOT($A11=""),VLOOKUP($A11,GENERAL!$A$2:O$216,12,FALSE),"")</f>
        <v/>
      </c>
      <c r="M11" s="15" t="str">
        <f>IF(NOT($A11=""),VLOOKUP($A11,GENERAL!$A$2:P$216,13,FALSE),"")</f>
        <v/>
      </c>
      <c r="N11" s="15" t="str">
        <f>IF(NOT($A11=""),VLOOKUP($A11,GENERAL!$A$2:Q$216,14,FALSE),"")</f>
        <v/>
      </c>
      <c r="O11" s="15" t="str">
        <f>IF(NOT($A11=""),VLOOKUP($A11,GENERAL!$A$2:R$216,15,FALSE),"")</f>
        <v/>
      </c>
    </row>
    <row r="12">
      <c r="B12" s="19" t="str">
        <f>IF(NOT($A12=""),VLOOKUP($A12,GENERAL!$A$3:B$216,2,FALSE),"")</f>
        <v/>
      </c>
      <c r="C12" s="19" t="str">
        <f>IF(NOT($A12=""),VLOOKUP($A12,GENERAL!$A$3:C$216,3,FALSE),"")</f>
        <v/>
      </c>
      <c r="D12" s="19" t="str">
        <f>IF(NOT($A12=""),VLOOKUP($A12,GENERAL!$A$3:D$216,4,FALSE),"")</f>
        <v/>
      </c>
      <c r="E12" s="19" t="str">
        <f>IF(NOT($A12=""),VLOOKUP($A12,GENERAL!$A$3:E$216,5,FALSE),"")</f>
        <v/>
      </c>
      <c r="F12" s="19" t="str">
        <f>IF(NOT($A12=""),VLOOKUP($A12,GENERAL!$A$3:F$216,6,FALSE),"")</f>
        <v/>
      </c>
      <c r="G12" s="18" t="str">
        <f>IF(NOT($A12=""),VLOOKUP($A12,GENERAL!$A$3:G$216,7,FALSE),"")</f>
        <v/>
      </c>
      <c r="H12" s="18" t="str">
        <f t="shared" ref="H12:K12" si="11">IF(NOT($A12=""),CEILING($G12*(1+L12),50),"")</f>
        <v/>
      </c>
      <c r="I12" s="18" t="str">
        <f t="shared" si="11"/>
        <v/>
      </c>
      <c r="J12" s="18" t="str">
        <f t="shared" si="11"/>
        <v/>
      </c>
      <c r="K12" s="18" t="str">
        <f t="shared" si="11"/>
        <v/>
      </c>
      <c r="L12" s="15" t="str">
        <f>IF(NOT($A12=""),VLOOKUP($A12,GENERAL!$A$2:O$216,12,FALSE),"")</f>
        <v/>
      </c>
      <c r="M12" s="15" t="str">
        <f>IF(NOT($A12=""),VLOOKUP($A12,GENERAL!$A$2:P$216,13,FALSE),"")</f>
        <v/>
      </c>
      <c r="N12" s="15" t="str">
        <f>IF(NOT($A12=""),VLOOKUP($A12,GENERAL!$A$2:Q$216,14,FALSE),"")</f>
        <v/>
      </c>
      <c r="O12" s="15" t="str">
        <f>IF(NOT($A12=""),VLOOKUP($A12,GENERAL!$A$2:R$216,15,FALSE),"")</f>
        <v/>
      </c>
    </row>
    <row r="13">
      <c r="B13" s="19" t="str">
        <f>IF(NOT($A13=""),VLOOKUP($A13,GENERAL!$A$3:B$216,2,FALSE),"")</f>
        <v/>
      </c>
      <c r="C13" s="19" t="str">
        <f>IF(NOT($A13=""),VLOOKUP($A13,GENERAL!$A$3:C$216,3,FALSE),"")</f>
        <v/>
      </c>
      <c r="D13" s="19" t="str">
        <f>IF(NOT($A13=""),VLOOKUP($A13,GENERAL!$A$3:D$216,4,FALSE),"")</f>
        <v/>
      </c>
      <c r="E13" s="19" t="str">
        <f>IF(NOT($A13=""),VLOOKUP($A13,GENERAL!$A$3:E$216,5,FALSE),"")</f>
        <v/>
      </c>
      <c r="F13" s="19" t="str">
        <f>IF(NOT($A13=""),VLOOKUP($A13,GENERAL!$A$3:F$216,6,FALSE),"")</f>
        <v/>
      </c>
      <c r="G13" s="18" t="str">
        <f>IF(NOT($A13=""),VLOOKUP($A13,GENERAL!$A$3:G$216,7,FALSE),"")</f>
        <v/>
      </c>
      <c r="H13" s="18" t="str">
        <f t="shared" ref="H13:K13" si="12">IF(NOT($A13=""),CEILING($G13*(1+L13),50),"")</f>
        <v/>
      </c>
      <c r="I13" s="18" t="str">
        <f t="shared" si="12"/>
        <v/>
      </c>
      <c r="J13" s="18" t="str">
        <f t="shared" si="12"/>
        <v/>
      </c>
      <c r="K13" s="18" t="str">
        <f t="shared" si="12"/>
        <v/>
      </c>
      <c r="L13" s="15" t="str">
        <f>IF(NOT($A13=""),VLOOKUP($A13,GENERAL!$A$2:O$216,12,FALSE),"")</f>
        <v/>
      </c>
      <c r="M13" s="15" t="str">
        <f>IF(NOT($A13=""),VLOOKUP($A13,GENERAL!$A$2:P$216,13,FALSE),"")</f>
        <v/>
      </c>
      <c r="N13" s="15" t="str">
        <f>IF(NOT($A13=""),VLOOKUP($A13,GENERAL!$A$2:Q$216,14,FALSE),"")</f>
        <v/>
      </c>
      <c r="O13" s="15" t="str">
        <f>IF(NOT($A13=""),VLOOKUP($A13,GENERAL!$A$2:R$216,15,FALSE),"")</f>
        <v/>
      </c>
    </row>
    <row r="14">
      <c r="B14" s="19" t="str">
        <f>IF(NOT($A14=""),VLOOKUP($A14,GENERAL!$A$3:B$216,2,FALSE),"")</f>
        <v/>
      </c>
      <c r="C14" s="19" t="str">
        <f>IF(NOT($A14=""),VLOOKUP($A14,GENERAL!$A$3:C$216,3,FALSE),"")</f>
        <v/>
      </c>
      <c r="D14" s="19" t="str">
        <f>IF(NOT($A14=""),VLOOKUP($A14,GENERAL!$A$3:D$216,4,FALSE),"")</f>
        <v/>
      </c>
      <c r="E14" s="19" t="str">
        <f>IF(NOT($A14=""),VLOOKUP($A14,GENERAL!$A$3:E$216,5,FALSE),"")</f>
        <v/>
      </c>
      <c r="F14" s="19" t="str">
        <f>IF(NOT($A14=""),VLOOKUP($A14,GENERAL!$A$3:F$216,6,FALSE),"")</f>
        <v/>
      </c>
      <c r="G14" s="18" t="str">
        <f>IF(NOT($A14=""),VLOOKUP($A14,GENERAL!$A$3:G$216,7,FALSE),"")</f>
        <v/>
      </c>
      <c r="H14" s="18" t="str">
        <f t="shared" ref="H14:K14" si="13">IF(NOT($A14=""),CEILING($G14*(1+L14),50),"")</f>
        <v/>
      </c>
      <c r="I14" s="18" t="str">
        <f t="shared" si="13"/>
        <v/>
      </c>
      <c r="J14" s="18" t="str">
        <f t="shared" si="13"/>
        <v/>
      </c>
      <c r="K14" s="18" t="str">
        <f t="shared" si="13"/>
        <v/>
      </c>
      <c r="L14" s="15" t="str">
        <f>IF(NOT($A14=""),VLOOKUP($A14,GENERAL!$A$2:O$216,12,FALSE),"")</f>
        <v/>
      </c>
      <c r="M14" s="15" t="str">
        <f>IF(NOT($A14=""),VLOOKUP($A14,GENERAL!$A$2:P$216,13,FALSE),"")</f>
        <v/>
      </c>
      <c r="N14" s="15" t="str">
        <f>IF(NOT($A14=""),VLOOKUP($A14,GENERAL!$A$2:Q$216,14,FALSE),"")</f>
        <v/>
      </c>
      <c r="O14" s="15" t="str">
        <f>IF(NOT($A14=""),VLOOKUP($A14,GENERAL!$A$2:R$216,15,FALSE),"")</f>
        <v/>
      </c>
    </row>
    <row r="15" ht="15.75" customHeight="1">
      <c r="B15" s="19" t="str">
        <f>IF(NOT($A15=""),VLOOKUP($A15,GENERAL!$A$3:B$216,2,FALSE),"")</f>
        <v/>
      </c>
      <c r="C15" s="19" t="str">
        <f>IF(NOT($A15=""),VLOOKUP($A15,GENERAL!$A$3:C$216,3,FALSE),"")</f>
        <v/>
      </c>
      <c r="D15" s="19" t="str">
        <f>IF(NOT($A15=""),VLOOKUP($A15,GENERAL!$A$3:D$216,4,FALSE),"")</f>
        <v/>
      </c>
      <c r="E15" s="19" t="str">
        <f>IF(NOT($A15=""),VLOOKUP($A15,GENERAL!$A$3:E$216,5,FALSE),"")</f>
        <v/>
      </c>
      <c r="F15" s="19" t="str">
        <f>IF(NOT($A15=""),VLOOKUP($A15,GENERAL!$A$3:F$216,6,FALSE),"")</f>
        <v/>
      </c>
      <c r="G15" s="18" t="str">
        <f>IF(NOT($A15=""),VLOOKUP($A15,GENERAL!$A$3:G$216,7,FALSE),"")</f>
        <v/>
      </c>
      <c r="H15" s="18" t="str">
        <f t="shared" ref="H15:K15" si="14">IF(NOT($A15=""),CEILING($G15*(1+L15),50),"")</f>
        <v/>
      </c>
      <c r="I15" s="18" t="str">
        <f t="shared" si="14"/>
        <v/>
      </c>
      <c r="J15" s="18" t="str">
        <f t="shared" si="14"/>
        <v/>
      </c>
      <c r="K15" s="18" t="str">
        <f t="shared" si="14"/>
        <v/>
      </c>
      <c r="L15" s="15" t="str">
        <f>IF(NOT($A15=""),VLOOKUP($A15,GENERAL!$A$2:O$216,12,FALSE),"")</f>
        <v/>
      </c>
      <c r="M15" s="15" t="str">
        <f>IF(NOT($A15=""),VLOOKUP($A15,GENERAL!$A$2:P$216,13,FALSE),"")</f>
        <v/>
      </c>
      <c r="N15" s="15" t="str">
        <f>IF(NOT($A15=""),VLOOKUP($A15,GENERAL!$A$2:Q$216,14,FALSE),"")</f>
        <v/>
      </c>
      <c r="O15" s="15" t="str">
        <f>IF(NOT($A15=""),VLOOKUP($A15,GENERAL!$A$2:R$216,15,FALSE),"")</f>
        <v/>
      </c>
    </row>
    <row r="16" ht="15.75" customHeight="1">
      <c r="B16" s="19" t="str">
        <f>IF(NOT($A16=""),VLOOKUP($A16,GENERAL!$A$3:B$216,2,FALSE),"")</f>
        <v/>
      </c>
      <c r="C16" s="19" t="str">
        <f>IF(NOT($A16=""),VLOOKUP($A16,GENERAL!$A$3:C$216,3,FALSE),"")</f>
        <v/>
      </c>
      <c r="D16" s="19" t="str">
        <f>IF(NOT($A16=""),VLOOKUP($A16,GENERAL!$A$3:D$216,4,FALSE),"")</f>
        <v/>
      </c>
      <c r="E16" s="19" t="str">
        <f>IF(NOT($A16=""),VLOOKUP($A16,GENERAL!$A$3:E$216,5,FALSE),"")</f>
        <v/>
      </c>
      <c r="F16" s="19" t="str">
        <f>IF(NOT($A16=""),VLOOKUP($A16,GENERAL!$A$3:F$216,6,FALSE),"")</f>
        <v/>
      </c>
      <c r="G16" s="18" t="str">
        <f>IF(NOT($A16=""),VLOOKUP($A16,GENERAL!$A$3:G$216,7,FALSE),"")</f>
        <v/>
      </c>
      <c r="H16" s="18" t="str">
        <f t="shared" ref="H16:K16" si="15">IF(NOT($A16=""),CEILING($G16*(1+L16),50),"")</f>
        <v/>
      </c>
      <c r="I16" s="18" t="str">
        <f t="shared" si="15"/>
        <v/>
      </c>
      <c r="J16" s="18" t="str">
        <f t="shared" si="15"/>
        <v/>
      </c>
      <c r="K16" s="18" t="str">
        <f t="shared" si="15"/>
        <v/>
      </c>
      <c r="L16" s="15" t="str">
        <f>IF(NOT($A16=""),VLOOKUP($A16,GENERAL!$A$2:O$216,12,FALSE),"")</f>
        <v/>
      </c>
      <c r="M16" s="15" t="str">
        <f>IF(NOT($A16=""),VLOOKUP($A16,GENERAL!$A$2:P$216,13,FALSE),"")</f>
        <v/>
      </c>
      <c r="N16" s="15" t="str">
        <f>IF(NOT($A16=""),VLOOKUP($A16,GENERAL!$A$2:Q$216,14,FALSE),"")</f>
        <v/>
      </c>
      <c r="O16" s="15" t="str">
        <f>IF(NOT($A16=""),VLOOKUP($A16,GENERAL!$A$2:R$216,15,FALSE),"")</f>
        <v/>
      </c>
    </row>
    <row r="17" ht="15.75" customHeight="1">
      <c r="B17" s="19" t="str">
        <f>IF(NOT($A17=""),VLOOKUP($A17,GENERAL!$A$3:B$216,2,FALSE),"")</f>
        <v/>
      </c>
      <c r="C17" s="19" t="str">
        <f>IF(NOT($A17=""),VLOOKUP($A17,GENERAL!$A$3:C$216,3,FALSE),"")</f>
        <v/>
      </c>
      <c r="D17" s="19" t="str">
        <f>IF(NOT($A17=""),VLOOKUP($A17,GENERAL!$A$3:D$216,4,FALSE),"")</f>
        <v/>
      </c>
      <c r="E17" s="19" t="str">
        <f>IF(NOT($A17=""),VLOOKUP($A17,GENERAL!$A$3:E$216,5,FALSE),"")</f>
        <v/>
      </c>
      <c r="F17" s="19" t="str">
        <f>IF(NOT($A17=""),VLOOKUP($A17,GENERAL!$A$3:F$216,6,FALSE),"")</f>
        <v/>
      </c>
      <c r="G17" s="18" t="str">
        <f>IF(NOT($A17=""),VLOOKUP($A17,GENERAL!$A$3:G$216,7,FALSE),"")</f>
        <v/>
      </c>
      <c r="H17" s="18" t="str">
        <f t="shared" ref="H17:K17" si="16">IF(NOT($A17=""),CEILING($G17*(1+L17),50),"")</f>
        <v/>
      </c>
      <c r="I17" s="18" t="str">
        <f t="shared" si="16"/>
        <v/>
      </c>
      <c r="J17" s="18" t="str">
        <f t="shared" si="16"/>
        <v/>
      </c>
      <c r="K17" s="18" t="str">
        <f t="shared" si="16"/>
        <v/>
      </c>
      <c r="L17" s="15" t="str">
        <f>IF(NOT($A17=""),VLOOKUP($A17,GENERAL!$A$2:O$216,12,FALSE),"")</f>
        <v/>
      </c>
      <c r="M17" s="15" t="str">
        <f>IF(NOT($A17=""),VLOOKUP($A17,GENERAL!$A$2:P$216,13,FALSE),"")</f>
        <v/>
      </c>
      <c r="N17" s="15" t="str">
        <f>IF(NOT($A17=""),VLOOKUP($A17,GENERAL!$A$2:Q$216,14,FALSE),"")</f>
        <v/>
      </c>
      <c r="O17" s="15" t="str">
        <f>IF(NOT($A17=""),VLOOKUP($A17,GENERAL!$A$2:R$216,15,FALSE),"")</f>
        <v/>
      </c>
    </row>
    <row r="18" ht="15.75" customHeight="1">
      <c r="B18" s="19" t="str">
        <f>IF(NOT($A18=""),VLOOKUP($A18,GENERAL!$A$3:B$216,2,FALSE),"")</f>
        <v/>
      </c>
      <c r="C18" s="19" t="str">
        <f>IF(NOT($A18=""),VLOOKUP($A18,GENERAL!$A$3:C$216,3,FALSE),"")</f>
        <v/>
      </c>
      <c r="D18" s="19" t="str">
        <f>IF(NOT($A18=""),VLOOKUP($A18,GENERAL!$A$3:D$216,4,FALSE),"")</f>
        <v/>
      </c>
      <c r="E18" s="19" t="str">
        <f>IF(NOT($A18=""),VLOOKUP($A18,GENERAL!$A$3:E$216,5,FALSE),"")</f>
        <v/>
      </c>
      <c r="F18" s="19" t="str">
        <f>IF(NOT($A18=""),VLOOKUP($A18,GENERAL!$A$3:F$216,6,FALSE),"")</f>
        <v/>
      </c>
      <c r="G18" s="18" t="str">
        <f>IF(NOT($A18=""),VLOOKUP($A18,GENERAL!$A$3:G$216,7,FALSE),"")</f>
        <v/>
      </c>
      <c r="H18" s="18" t="str">
        <f t="shared" ref="H18:K18" si="17">IF(NOT($A18=""),CEILING($G18*(1+L18),50),"")</f>
        <v/>
      </c>
      <c r="I18" s="18" t="str">
        <f t="shared" si="17"/>
        <v/>
      </c>
      <c r="J18" s="18" t="str">
        <f t="shared" si="17"/>
        <v/>
      </c>
      <c r="K18" s="18" t="str">
        <f t="shared" si="17"/>
        <v/>
      </c>
      <c r="L18" s="15" t="str">
        <f>IF(NOT($A18=""),VLOOKUP($A18,GENERAL!$A$2:O$216,12,FALSE),"")</f>
        <v/>
      </c>
      <c r="M18" s="15" t="str">
        <f>IF(NOT($A18=""),VLOOKUP($A18,GENERAL!$A$2:P$216,13,FALSE),"")</f>
        <v/>
      </c>
      <c r="N18" s="15" t="str">
        <f>IF(NOT($A18=""),VLOOKUP($A18,GENERAL!$A$2:Q$216,14,FALSE),"")</f>
        <v/>
      </c>
      <c r="O18" s="15" t="str">
        <f>IF(NOT($A18=""),VLOOKUP($A18,GENERAL!$A$2:R$216,15,FALSE),"")</f>
        <v/>
      </c>
    </row>
    <row r="19" ht="15.75" customHeight="1">
      <c r="B19" s="19" t="str">
        <f>IF(NOT($A19=""),VLOOKUP($A19,GENERAL!$A$3:B$216,2,FALSE),"")</f>
        <v/>
      </c>
      <c r="C19" s="19" t="str">
        <f>IF(NOT($A19=""),VLOOKUP($A19,GENERAL!$A$3:C$216,3,FALSE),"")</f>
        <v/>
      </c>
      <c r="D19" s="19" t="str">
        <f>IF(NOT($A19=""),VLOOKUP($A19,GENERAL!$A$3:D$216,4,FALSE),"")</f>
        <v/>
      </c>
      <c r="E19" s="19" t="str">
        <f>IF(NOT($A19=""),VLOOKUP($A19,GENERAL!$A$3:E$216,5,FALSE),"")</f>
        <v/>
      </c>
      <c r="F19" s="19" t="str">
        <f>IF(NOT($A19=""),VLOOKUP($A19,GENERAL!$A$3:F$216,6,FALSE),"")</f>
        <v/>
      </c>
      <c r="G19" s="18" t="str">
        <f>IF(NOT($A19=""),VLOOKUP($A19,GENERAL!$A$3:G$216,7,FALSE),"")</f>
        <v/>
      </c>
      <c r="H19" s="18" t="str">
        <f t="shared" ref="H19:K19" si="18">IF(NOT($A19=""),CEILING($G19*(1+L19),50),"")</f>
        <v/>
      </c>
      <c r="I19" s="18" t="str">
        <f t="shared" si="18"/>
        <v/>
      </c>
      <c r="J19" s="18" t="str">
        <f t="shared" si="18"/>
        <v/>
      </c>
      <c r="K19" s="18" t="str">
        <f t="shared" si="18"/>
        <v/>
      </c>
      <c r="L19" s="15" t="str">
        <f>IF(NOT($A19=""),VLOOKUP($A19,GENERAL!$A$2:O$216,12,FALSE),"")</f>
        <v/>
      </c>
      <c r="M19" s="15" t="str">
        <f>IF(NOT($A19=""),VLOOKUP($A19,GENERAL!$A$2:P$216,13,FALSE),"")</f>
        <v/>
      </c>
      <c r="N19" s="15" t="str">
        <f>IF(NOT($A19=""),VLOOKUP($A19,GENERAL!$A$2:Q$216,14,FALSE),"")</f>
        <v/>
      </c>
      <c r="O19" s="15" t="str">
        <f>IF(NOT($A19=""),VLOOKUP($A19,GENERAL!$A$2:R$216,15,FALSE),"")</f>
        <v/>
      </c>
    </row>
    <row r="20" ht="15.75" customHeight="1">
      <c r="B20" s="19" t="str">
        <f>IF(NOT($A20=""),VLOOKUP($A20,GENERAL!$A$3:B$216,2,FALSE),"")</f>
        <v/>
      </c>
      <c r="C20" s="19" t="str">
        <f>IF(NOT($A20=""),VLOOKUP($A20,GENERAL!$A$3:C$216,3,FALSE),"")</f>
        <v/>
      </c>
      <c r="D20" s="19" t="str">
        <f>IF(NOT($A20=""),VLOOKUP($A20,GENERAL!$A$3:D$216,4,FALSE),"")</f>
        <v/>
      </c>
      <c r="E20" s="19" t="str">
        <f>IF(NOT($A20=""),VLOOKUP($A20,GENERAL!$A$3:E$216,5,FALSE),"")</f>
        <v/>
      </c>
      <c r="F20" s="19" t="str">
        <f>IF(NOT($A20=""),VLOOKUP($A20,GENERAL!$A$3:F$216,6,FALSE),"")</f>
        <v/>
      </c>
      <c r="G20" s="18" t="str">
        <f>IF(NOT($A20=""),VLOOKUP($A20,GENERAL!$A$3:G$216,7,FALSE),"")</f>
        <v/>
      </c>
      <c r="H20" s="18" t="str">
        <f t="shared" ref="H20:K20" si="19">IF(NOT($A20=""),CEILING($G20*(1+L20),50),"")</f>
        <v/>
      </c>
      <c r="I20" s="18" t="str">
        <f t="shared" si="19"/>
        <v/>
      </c>
      <c r="J20" s="18" t="str">
        <f t="shared" si="19"/>
        <v/>
      </c>
      <c r="K20" s="18" t="str">
        <f t="shared" si="19"/>
        <v/>
      </c>
      <c r="L20" s="15" t="str">
        <f>IF(NOT($A20=""),VLOOKUP($A20,GENERAL!$A$2:O$216,12,FALSE),"")</f>
        <v/>
      </c>
      <c r="M20" s="15" t="str">
        <f>IF(NOT($A20=""),VLOOKUP($A20,GENERAL!$A$2:P$216,13,FALSE),"")</f>
        <v/>
      </c>
      <c r="N20" s="15" t="str">
        <f>IF(NOT($A20=""),VLOOKUP($A20,GENERAL!$A$2:Q$216,14,FALSE),"")</f>
        <v/>
      </c>
      <c r="O20" s="15" t="str">
        <f>IF(NOT($A20=""),VLOOKUP($A20,GENERAL!$A$2:R$216,15,FALSE),"")</f>
        <v/>
      </c>
    </row>
    <row r="21" ht="15.75" customHeight="1">
      <c r="B21" s="19" t="str">
        <f>IF(NOT($A21=""),VLOOKUP($A21,GENERAL!$A$3:B$216,2,FALSE),"")</f>
        <v/>
      </c>
      <c r="C21" s="19" t="str">
        <f>IF(NOT($A21=""),VLOOKUP($A21,GENERAL!$A$3:C$216,3,FALSE),"")</f>
        <v/>
      </c>
      <c r="D21" s="19" t="str">
        <f>IF(NOT($A21=""),VLOOKUP($A21,GENERAL!$A$3:D$216,4,FALSE),"")</f>
        <v/>
      </c>
      <c r="E21" s="19" t="str">
        <f>IF(NOT($A21=""),VLOOKUP($A21,GENERAL!$A$3:E$216,5,FALSE),"")</f>
        <v/>
      </c>
      <c r="F21" s="19" t="str">
        <f>IF(NOT($A21=""),VLOOKUP($A21,GENERAL!$A$3:F$216,6,FALSE),"")</f>
        <v/>
      </c>
      <c r="G21" s="18" t="str">
        <f>IF(NOT($A21=""),VLOOKUP($A21,GENERAL!$A$3:G$216,7,FALSE),"")</f>
        <v/>
      </c>
      <c r="H21" s="18" t="str">
        <f t="shared" ref="H21:K21" si="20">IF(NOT($A21=""),CEILING($G21*(1+L21),50),"")</f>
        <v/>
      </c>
      <c r="I21" s="18" t="str">
        <f t="shared" si="20"/>
        <v/>
      </c>
      <c r="J21" s="18" t="str">
        <f t="shared" si="20"/>
        <v/>
      </c>
      <c r="K21" s="18" t="str">
        <f t="shared" si="20"/>
        <v/>
      </c>
      <c r="L21" s="15" t="str">
        <f>IF(NOT($A21=""),VLOOKUP($A21,GENERAL!$A$2:O$216,12,FALSE),"")</f>
        <v/>
      </c>
      <c r="M21" s="15" t="str">
        <f>IF(NOT($A21=""),VLOOKUP($A21,GENERAL!$A$2:P$216,13,FALSE),"")</f>
        <v/>
      </c>
      <c r="N21" s="15" t="str">
        <f>IF(NOT($A21=""),VLOOKUP($A21,GENERAL!$A$2:Q$216,14,FALSE),"")</f>
        <v/>
      </c>
      <c r="O21" s="15" t="str">
        <f>IF(NOT($A21=""),VLOOKUP($A21,GENERAL!$A$2:R$216,15,FALSE),"")</f>
        <v/>
      </c>
    </row>
    <row r="22" ht="15.75" customHeight="1">
      <c r="B22" s="19" t="str">
        <f>IF(NOT($A22=""),VLOOKUP($A22,GENERAL!$A$3:B$216,2,FALSE),"")</f>
        <v/>
      </c>
      <c r="C22" s="19" t="str">
        <f>IF(NOT($A22=""),VLOOKUP($A22,GENERAL!$A$3:C$216,3,FALSE),"")</f>
        <v/>
      </c>
      <c r="D22" s="19" t="str">
        <f>IF(NOT($A22=""),VLOOKUP($A22,GENERAL!$A$3:D$216,4,FALSE),"")</f>
        <v/>
      </c>
      <c r="E22" s="19" t="str">
        <f>IF(NOT($A22=""),VLOOKUP($A22,GENERAL!$A$3:E$216,5,FALSE),"")</f>
        <v/>
      </c>
      <c r="F22" s="19" t="str">
        <f>IF(NOT($A22=""),VLOOKUP($A22,GENERAL!$A$3:F$216,6,FALSE),"")</f>
        <v/>
      </c>
      <c r="G22" s="18" t="str">
        <f>IF(NOT($A22=""),VLOOKUP($A22,GENERAL!$A$3:G$216,7,FALSE),"")</f>
        <v/>
      </c>
      <c r="H22" s="18" t="str">
        <f t="shared" ref="H22:K22" si="21">IF(NOT($A22=""),CEILING($G22*(1+L22),50),"")</f>
        <v/>
      </c>
      <c r="I22" s="18" t="str">
        <f t="shared" si="21"/>
        <v/>
      </c>
      <c r="J22" s="18" t="str">
        <f t="shared" si="21"/>
        <v/>
      </c>
      <c r="K22" s="18" t="str">
        <f t="shared" si="21"/>
        <v/>
      </c>
      <c r="L22" s="15" t="str">
        <f>IF(NOT($A22=""),VLOOKUP($A22,GENERAL!$A$2:O$216,12,FALSE),"")</f>
        <v/>
      </c>
      <c r="M22" s="15" t="str">
        <f>IF(NOT($A22=""),VLOOKUP($A22,GENERAL!$A$2:P$216,13,FALSE),"")</f>
        <v/>
      </c>
      <c r="N22" s="15" t="str">
        <f>IF(NOT($A22=""),VLOOKUP($A22,GENERAL!$A$2:Q$216,14,FALSE),"")</f>
        <v/>
      </c>
      <c r="O22" s="15" t="str">
        <f>IF(NOT($A22=""),VLOOKUP($A22,GENERAL!$A$2:R$216,15,FALSE),"")</f>
        <v/>
      </c>
    </row>
    <row r="23" ht="15.75" customHeight="1">
      <c r="B23" s="19" t="str">
        <f>IF(NOT($A23=""),VLOOKUP($A23,GENERAL!$A$3:B$216,2,FALSE),"")</f>
        <v/>
      </c>
      <c r="C23" s="19" t="str">
        <f>IF(NOT($A23=""),VLOOKUP($A23,GENERAL!$A$3:C$216,3,FALSE),"")</f>
        <v/>
      </c>
      <c r="D23" s="19" t="str">
        <f>IF(NOT($A23=""),VLOOKUP($A23,GENERAL!$A$3:D$216,4,FALSE),"")</f>
        <v/>
      </c>
      <c r="E23" s="19" t="str">
        <f>IF(NOT($A23=""),VLOOKUP($A23,GENERAL!$A$3:E$216,5,FALSE),"")</f>
        <v/>
      </c>
      <c r="F23" s="19" t="str">
        <f>IF(NOT($A23=""),VLOOKUP($A23,GENERAL!$A$3:F$216,6,FALSE),"")</f>
        <v/>
      </c>
      <c r="G23" s="18" t="str">
        <f>IF(NOT($A23=""),VLOOKUP($A23,GENERAL!$A$3:G$216,7,FALSE),"")</f>
        <v/>
      </c>
      <c r="H23" s="18" t="str">
        <f t="shared" ref="H23:K23" si="22">IF(NOT($A23=""),CEILING($G23*(1+L23),50),"")</f>
        <v/>
      </c>
      <c r="I23" s="18" t="str">
        <f t="shared" si="22"/>
        <v/>
      </c>
      <c r="J23" s="18" t="str">
        <f t="shared" si="22"/>
        <v/>
      </c>
      <c r="K23" s="18" t="str">
        <f t="shared" si="22"/>
        <v/>
      </c>
      <c r="L23" s="15" t="str">
        <f>IF(NOT($A23=""),VLOOKUP($A23,GENERAL!$A$2:O$216,12,FALSE),"")</f>
        <v/>
      </c>
      <c r="M23" s="15" t="str">
        <f>IF(NOT($A23=""),VLOOKUP($A23,GENERAL!$A$2:P$216,13,FALSE),"")</f>
        <v/>
      </c>
      <c r="N23" s="15" t="str">
        <f>IF(NOT($A23=""),VLOOKUP($A23,GENERAL!$A$2:Q$216,14,FALSE),"")</f>
        <v/>
      </c>
      <c r="O23" s="15" t="str">
        <f>IF(NOT($A23=""),VLOOKUP($A23,GENERAL!$A$2:R$216,15,FALSE),"")</f>
        <v/>
      </c>
    </row>
    <row r="24" ht="15.75" customHeight="1">
      <c r="B24" s="19" t="str">
        <f>IF(NOT($A24=""),VLOOKUP($A24,GENERAL!$A$3:B$216,2,FALSE),"")</f>
        <v/>
      </c>
      <c r="C24" s="19" t="str">
        <f>IF(NOT($A24=""),VLOOKUP($A24,GENERAL!$A$3:C$216,3,FALSE),"")</f>
        <v/>
      </c>
      <c r="D24" s="19" t="str">
        <f>IF(NOT($A24=""),VLOOKUP($A24,GENERAL!$A$3:D$216,4,FALSE),"")</f>
        <v/>
      </c>
      <c r="E24" s="19" t="str">
        <f>IF(NOT($A24=""),VLOOKUP($A24,GENERAL!$A$3:E$216,5,FALSE),"")</f>
        <v/>
      </c>
      <c r="F24" s="19" t="str">
        <f>IF(NOT($A24=""),VLOOKUP($A24,GENERAL!$A$3:F$216,6,FALSE),"")</f>
        <v/>
      </c>
      <c r="G24" s="18" t="str">
        <f>IF(NOT($A24=""),VLOOKUP($A24,GENERAL!$A$3:G$216,7,FALSE),"")</f>
        <v/>
      </c>
      <c r="H24" s="18" t="str">
        <f t="shared" ref="H24:K24" si="23">IF(NOT($A24=""),CEILING($G24*(1+L24),50),"")</f>
        <v/>
      </c>
      <c r="I24" s="18" t="str">
        <f t="shared" si="23"/>
        <v/>
      </c>
      <c r="J24" s="18" t="str">
        <f t="shared" si="23"/>
        <v/>
      </c>
      <c r="K24" s="18" t="str">
        <f t="shared" si="23"/>
        <v/>
      </c>
      <c r="L24" s="15" t="str">
        <f>IF(NOT($A24=""),VLOOKUP($A24,GENERAL!$A$2:O$216,12,FALSE),"")</f>
        <v/>
      </c>
      <c r="M24" s="15" t="str">
        <f>IF(NOT($A24=""),VLOOKUP($A24,GENERAL!$A$2:P$216,13,FALSE),"")</f>
        <v/>
      </c>
      <c r="N24" s="15" t="str">
        <f>IF(NOT($A24=""),VLOOKUP($A24,GENERAL!$A$2:Q$216,14,FALSE),"")</f>
        <v/>
      </c>
      <c r="O24" s="15" t="str">
        <f>IF(NOT($A24=""),VLOOKUP($A24,GENERAL!$A$2:R$216,15,FALSE),"")</f>
        <v/>
      </c>
    </row>
    <row r="25" ht="15.75" customHeight="1">
      <c r="B25" s="19" t="str">
        <f>IF(NOT($A25=""),VLOOKUP($A25,GENERAL!$A$3:B$216,2,FALSE),"")</f>
        <v/>
      </c>
      <c r="C25" s="19" t="str">
        <f>IF(NOT($A25=""),VLOOKUP($A25,GENERAL!$A$3:C$216,3,FALSE),"")</f>
        <v/>
      </c>
      <c r="D25" s="19" t="str">
        <f>IF(NOT($A25=""),VLOOKUP($A25,GENERAL!$A$3:D$216,4,FALSE),"")</f>
        <v/>
      </c>
      <c r="E25" s="19" t="str">
        <f>IF(NOT($A25=""),VLOOKUP($A25,GENERAL!$A$3:E$216,5,FALSE),"")</f>
        <v/>
      </c>
      <c r="F25" s="19" t="str">
        <f>IF(NOT($A25=""),VLOOKUP($A25,GENERAL!$A$3:F$216,6,FALSE),"")</f>
        <v/>
      </c>
      <c r="G25" s="18" t="str">
        <f>IF(NOT($A25=""),VLOOKUP($A25,GENERAL!$A$3:G$216,7,FALSE),"")</f>
        <v/>
      </c>
      <c r="H25" s="18" t="str">
        <f t="shared" ref="H25:K25" si="24">IF(NOT($A25=""),CEILING($G25*(1+L25),50),"")</f>
        <v/>
      </c>
      <c r="I25" s="18" t="str">
        <f t="shared" si="24"/>
        <v/>
      </c>
      <c r="J25" s="18" t="str">
        <f t="shared" si="24"/>
        <v/>
      </c>
      <c r="K25" s="18" t="str">
        <f t="shared" si="24"/>
        <v/>
      </c>
      <c r="L25" s="15" t="str">
        <f>IF(NOT($A25=""),VLOOKUP($A25,GENERAL!$A$2:O$216,12,FALSE),"")</f>
        <v/>
      </c>
      <c r="M25" s="15" t="str">
        <f>IF(NOT($A25=""),VLOOKUP($A25,GENERAL!$A$2:P$216,13,FALSE),"")</f>
        <v/>
      </c>
      <c r="N25" s="15" t="str">
        <f>IF(NOT($A25=""),VLOOKUP($A25,GENERAL!$A$2:Q$216,14,FALSE),"")</f>
        <v/>
      </c>
      <c r="O25" s="15" t="str">
        <f>IF(NOT($A25=""),VLOOKUP($A25,GENERAL!$A$2:R$216,15,FALSE),"")</f>
        <v/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9" t="str">
        <f>IF(NOT($A26=""),VLOOKUP($A26,GENERAL!$A$3:E$216,5,FALSE),"")</f>
        <v/>
      </c>
      <c r="F26" s="19" t="str">
        <f>IF(NOT($A26=""),VLOOKUP($A26,GENERAL!$A$3:F$216,6,FALSE),"")</f>
        <v/>
      </c>
      <c r="G26" s="18" t="str">
        <f>IF(NOT($A26=""),VLOOKUP($A26,GENERAL!$A$3:G$216,7,FALSE),"")</f>
        <v/>
      </c>
      <c r="H26" s="18" t="str">
        <f t="shared" ref="H26:K26" si="25">IF(NOT($A26=""),CEILING($G26*(1+L26),50),"")</f>
        <v/>
      </c>
      <c r="I26" s="18" t="str">
        <f t="shared" si="25"/>
        <v/>
      </c>
      <c r="J26" s="18" t="str">
        <f t="shared" si="25"/>
        <v/>
      </c>
      <c r="K26" s="18" t="str">
        <f t="shared" si="25"/>
        <v/>
      </c>
      <c r="L26" s="15" t="str">
        <f>IF(NOT($A26=""),VLOOKUP($A26,GENERAL!$A$2:O$216,12,FALSE),"")</f>
        <v/>
      </c>
      <c r="M26" s="15" t="str">
        <f>IF(NOT($A26=""),VLOOKUP($A26,GENERAL!$A$2:P$216,13,FALSE),"")</f>
        <v/>
      </c>
      <c r="N26" s="15" t="str">
        <f>IF(NOT($A26=""),VLOOKUP($A26,GENERAL!$A$2:Q$216,14,FALSE),"")</f>
        <v/>
      </c>
      <c r="O26" s="15" t="str">
        <f>IF(NOT($A26=""),VLOOKUP($A26,GENERAL!$A$2:R$216,15,FALSE),"")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9" t="str">
        <f>IF(NOT($A27=""),VLOOKUP($A27,GENERAL!$A$3:E$216,5,FALSE),"")</f>
        <v/>
      </c>
      <c r="F27" s="19" t="str">
        <f>IF(NOT($A27=""),VLOOKUP($A27,GENERAL!$A$3:F$216,6,FALSE),"")</f>
        <v/>
      </c>
      <c r="G27" s="18" t="str">
        <f>IF(NOT($A27=""),VLOOKUP($A27,GENERAL!$A$3:G$216,7,FALSE),"")</f>
        <v/>
      </c>
      <c r="H27" s="18" t="str">
        <f t="shared" ref="H27:K27" si="26">IF(NOT($A27=""),CEILING($G27*(1+L27),50),"")</f>
        <v/>
      </c>
      <c r="I27" s="18" t="str">
        <f t="shared" si="26"/>
        <v/>
      </c>
      <c r="J27" s="18" t="str">
        <f t="shared" si="26"/>
        <v/>
      </c>
      <c r="K27" s="18" t="str">
        <f t="shared" si="26"/>
        <v/>
      </c>
      <c r="L27" s="15" t="str">
        <f>IF(NOT($A27=""),VLOOKUP($A27,GENERAL!$A$2:O$216,12,FALSE),"")</f>
        <v/>
      </c>
      <c r="M27" s="15" t="str">
        <f>IF(NOT($A27=""),VLOOKUP($A27,GENERAL!$A$2:P$216,13,FALSE),"")</f>
        <v/>
      </c>
      <c r="N27" s="15" t="str">
        <f>IF(NOT($A27=""),VLOOKUP($A27,GENERAL!$A$2:Q$216,14,FALSE),"")</f>
        <v/>
      </c>
      <c r="O27" s="15" t="str">
        <f>IF(NOT($A27=""),VLOOKUP($A27,GENERAL!$A$2:R$216,15,FALSE),"")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9" t="str">
        <f>IF(NOT($A28=""),VLOOKUP($A28,GENERAL!$A$3:E$216,5,FALSE),"")</f>
        <v/>
      </c>
      <c r="F28" s="19" t="str">
        <f>IF(NOT($A28=""),VLOOKUP($A28,GENERAL!$A$3:F$216,6,FALSE),"")</f>
        <v/>
      </c>
      <c r="G28" s="18" t="str">
        <f>IF(NOT($A28=""),VLOOKUP($A28,GENERAL!$A$3:G$216,7,FALSE),"")</f>
        <v/>
      </c>
      <c r="H28" s="18" t="str">
        <f t="shared" ref="H28:K28" si="27">IF(NOT($A28=""),CEILING($G28*(1+L28),50),"")</f>
        <v/>
      </c>
      <c r="I28" s="18" t="str">
        <f t="shared" si="27"/>
        <v/>
      </c>
      <c r="J28" s="18" t="str">
        <f t="shared" si="27"/>
        <v/>
      </c>
      <c r="K28" s="18" t="str">
        <f t="shared" si="27"/>
        <v/>
      </c>
      <c r="L28" s="15" t="str">
        <f>IF(NOT($A28=""),VLOOKUP($A28,GENERAL!$A$2:O$216,12,FALSE),"")</f>
        <v/>
      </c>
      <c r="M28" s="15" t="str">
        <f>IF(NOT($A28=""),VLOOKUP($A28,GENERAL!$A$2:P$216,13,FALSE),"")</f>
        <v/>
      </c>
      <c r="N28" s="15" t="str">
        <f>IF(NOT($A28=""),VLOOKUP($A28,GENERAL!$A$2:Q$216,14,FALSE),"")</f>
        <v/>
      </c>
      <c r="O28" s="15" t="str">
        <f>IF(NOT($A28=""),VLOOKUP($A28,GENERAL!$A$2:R$216,15,FALSE),"")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9" t="str">
        <f>IF(NOT($A29=""),VLOOKUP($A29,GENERAL!$A$3:E$216,5,FALSE),"")</f>
        <v/>
      </c>
      <c r="F29" s="19" t="str">
        <f>IF(NOT($A29=""),VLOOKUP($A29,GENERAL!$A$3:F$216,6,FALSE),"")</f>
        <v/>
      </c>
      <c r="G29" s="18" t="str">
        <f>IF(NOT($A29=""),VLOOKUP($A29,GENERAL!$A$3:G$216,7,FALSE),"")</f>
        <v/>
      </c>
      <c r="H29" s="18" t="str">
        <f t="shared" ref="H29:K29" si="28">IF(NOT($A29=""),CEILING($G29*(1+L29),50),"")</f>
        <v/>
      </c>
      <c r="I29" s="18" t="str">
        <f t="shared" si="28"/>
        <v/>
      </c>
      <c r="J29" s="18" t="str">
        <f t="shared" si="28"/>
        <v/>
      </c>
      <c r="K29" s="18" t="str">
        <f t="shared" si="28"/>
        <v/>
      </c>
      <c r="L29" s="15" t="str">
        <f>IF(NOT($A29=""),VLOOKUP($A29,GENERAL!$A$2:O$216,12,FALSE),"")</f>
        <v/>
      </c>
      <c r="M29" s="15" t="str">
        <f>IF(NOT($A29=""),VLOOKUP($A29,GENERAL!$A$2:P$216,13,FALSE),"")</f>
        <v/>
      </c>
      <c r="N29" s="15" t="str">
        <f>IF(NOT($A29=""),VLOOKUP($A29,GENERAL!$A$2:Q$216,14,FALSE),"")</f>
        <v/>
      </c>
      <c r="O29" s="15" t="str">
        <f>IF(NOT($A29=""),VLOOKUP($A29,GENERAL!$A$2:R$216,15,FALSE),"")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9" t="str">
        <f>IF(NOT($A30=""),VLOOKUP($A30,GENERAL!$A$3:E$216,5,FALSE),"")</f>
        <v/>
      </c>
      <c r="F30" s="19" t="str">
        <f>IF(NOT($A30=""),VLOOKUP($A30,GENERAL!$A$3:F$216,6,FALSE),"")</f>
        <v/>
      </c>
      <c r="G30" s="18" t="str">
        <f>IF(NOT($A30=""),VLOOKUP($A30,GENERAL!$A$3:G$216,7,FALSE),"")</f>
        <v/>
      </c>
      <c r="H30" s="18" t="str">
        <f t="shared" ref="H30:K30" si="29">IF(NOT($A30=""),CEILING($G30*(1+L30),50),"")</f>
        <v/>
      </c>
      <c r="I30" s="18" t="str">
        <f t="shared" si="29"/>
        <v/>
      </c>
      <c r="J30" s="18" t="str">
        <f t="shared" si="29"/>
        <v/>
      </c>
      <c r="K30" s="18" t="str">
        <f t="shared" si="29"/>
        <v/>
      </c>
      <c r="L30" s="15" t="str">
        <f>IF(NOT($A30=""),VLOOKUP($A30,GENERAL!$A$2:O$216,12,FALSE),"")</f>
        <v/>
      </c>
      <c r="M30" s="15" t="str">
        <f>IF(NOT($A30=""),VLOOKUP($A30,GENERAL!$A$2:P$216,13,FALSE),"")</f>
        <v/>
      </c>
      <c r="N30" s="15" t="str">
        <f>IF(NOT($A30=""),VLOOKUP($A30,GENERAL!$A$2:Q$216,14,FALSE),"")</f>
        <v/>
      </c>
      <c r="O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9" t="str">
        <f>IF(NOT($A31=""),VLOOKUP($A31,GENERAL!$A$3:E$216,5,FALSE),"")</f>
        <v/>
      </c>
      <c r="F31" s="19" t="str">
        <f>IF(NOT($A31=""),VLOOKUP($A31,GENERAL!$A$3:F$216,6,FALSE),"")</f>
        <v/>
      </c>
      <c r="G31" s="18" t="str">
        <f>IF(NOT($A31=""),VLOOKUP($A31,GENERAL!$A$3:G$216,7,FALSE),"")</f>
        <v/>
      </c>
      <c r="H31" s="18" t="str">
        <f t="shared" ref="H31:K31" si="30">IF(NOT($A31=""),CEILING($G31*(1+L31),50),"")</f>
        <v/>
      </c>
      <c r="I31" s="18" t="str">
        <f t="shared" si="30"/>
        <v/>
      </c>
      <c r="J31" s="18" t="str">
        <f t="shared" si="30"/>
        <v/>
      </c>
      <c r="K31" s="18" t="str">
        <f t="shared" si="30"/>
        <v/>
      </c>
      <c r="L31" s="15" t="str">
        <f>IF(NOT($A31=""),VLOOKUP($A31,GENERAL!$A$2:O$216,12,FALSE),"")</f>
        <v/>
      </c>
      <c r="M31" s="15" t="str">
        <f>IF(NOT($A31=""),VLOOKUP($A31,GENERAL!$A$2:P$216,13,FALSE),"")</f>
        <v/>
      </c>
      <c r="N31" s="15" t="str">
        <f>IF(NOT($A31=""),VLOOKUP($A31,GENERAL!$A$2:Q$216,14,FALSE),"")</f>
        <v/>
      </c>
      <c r="O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9" t="str">
        <f>IF(NOT($A32=""),VLOOKUP($A32,GENERAL!$A$3:E$216,5,FALSE),"")</f>
        <v/>
      </c>
      <c r="F32" s="19" t="str">
        <f>IF(NOT($A32=""),VLOOKUP($A32,GENERAL!$A$3:F$216,6,FALSE),"")</f>
        <v/>
      </c>
      <c r="G32" s="18" t="str">
        <f>IF(NOT($A32=""),VLOOKUP($A32,GENERAL!$A$3:G$216,7,FALSE),"")</f>
        <v/>
      </c>
      <c r="H32" s="18" t="str">
        <f t="shared" ref="H32:K32" si="31">IF(NOT($A32=""),CEILING($G32*(1+L32),50),"")</f>
        <v/>
      </c>
      <c r="I32" s="18" t="str">
        <f t="shared" si="31"/>
        <v/>
      </c>
      <c r="J32" s="18" t="str">
        <f t="shared" si="31"/>
        <v/>
      </c>
      <c r="K32" s="18" t="str">
        <f t="shared" si="31"/>
        <v/>
      </c>
      <c r="L32" s="15" t="str">
        <f>IF(NOT($A32=""),VLOOKUP($A32,GENERAL!$A$2:O$216,12,FALSE),"")</f>
        <v/>
      </c>
      <c r="M32" s="15" t="str">
        <f>IF(NOT($A32=""),VLOOKUP($A32,GENERAL!$A$2:P$216,13,FALSE),"")</f>
        <v/>
      </c>
      <c r="N32" s="15" t="str">
        <f>IF(NOT($A32=""),VLOOKUP($A32,GENERAL!$A$2:Q$216,14,FALSE),"")</f>
        <v/>
      </c>
      <c r="O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9" t="str">
        <f>IF(NOT($A33=""),VLOOKUP($A33,GENERAL!$A$3:E$216,5,FALSE),"")</f>
        <v/>
      </c>
      <c r="F33" s="19" t="str">
        <f>IF(NOT($A33=""),VLOOKUP($A33,GENERAL!$A$3:F$216,6,FALSE),"")</f>
        <v/>
      </c>
      <c r="G33" s="18" t="str">
        <f>IF(NOT($A33=""),VLOOKUP($A33,GENERAL!$A$3:G$216,7,FALSE),"")</f>
        <v/>
      </c>
      <c r="H33" s="18" t="str">
        <f t="shared" ref="H33:K33" si="32">IF(NOT($A33=""),CEILING($G33*(1+L33),50),"")</f>
        <v/>
      </c>
      <c r="I33" s="18" t="str">
        <f t="shared" si="32"/>
        <v/>
      </c>
      <c r="J33" s="18" t="str">
        <f t="shared" si="32"/>
        <v/>
      </c>
      <c r="K33" s="18" t="str">
        <f t="shared" si="32"/>
        <v/>
      </c>
      <c r="L33" s="15" t="str">
        <f>IF(NOT($A33=""),VLOOKUP($A33,GENERAL!$A$2:O$216,12,FALSE),"")</f>
        <v/>
      </c>
      <c r="M33" s="15" t="str">
        <f>IF(NOT($A33=""),VLOOKUP($A33,GENERAL!$A$2:P$216,13,FALSE),"")</f>
        <v/>
      </c>
      <c r="N33" s="15" t="str">
        <f>IF(NOT($A33=""),VLOOKUP($A33,GENERAL!$A$2:Q$216,14,FALSE),"")</f>
        <v/>
      </c>
      <c r="O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9" t="str">
        <f>IF(NOT($A34=""),VLOOKUP($A34,GENERAL!$A$3:E$216,5,FALSE),"")</f>
        <v/>
      </c>
      <c r="F34" s="19" t="str">
        <f>IF(NOT($A34=""),VLOOKUP($A34,GENERAL!$A$3:F$216,6,FALSE),"")</f>
        <v/>
      </c>
      <c r="G34" s="18" t="str">
        <f>IF(NOT($A34=""),VLOOKUP($A34,GENERAL!$A$3:G$216,7,FALSE),"")</f>
        <v/>
      </c>
      <c r="H34" s="18" t="str">
        <f t="shared" ref="H34:K34" si="33">IF(NOT($A34=""),CEILING($G34*(1+L34),50),"")</f>
        <v/>
      </c>
      <c r="I34" s="18" t="str">
        <f t="shared" si="33"/>
        <v/>
      </c>
      <c r="J34" s="18" t="str">
        <f t="shared" si="33"/>
        <v/>
      </c>
      <c r="K34" s="18" t="str">
        <f t="shared" si="33"/>
        <v/>
      </c>
      <c r="L34" s="15" t="str">
        <f>IF(NOT($A34=""),VLOOKUP($A34,GENERAL!$A$2:O$216,12,FALSE),"")</f>
        <v/>
      </c>
      <c r="M34" s="15" t="str">
        <f>IF(NOT($A34=""),VLOOKUP($A34,GENERAL!$A$2:P$216,13,FALSE),"")</f>
        <v/>
      </c>
      <c r="N34" s="15" t="str">
        <f>IF(NOT($A34=""),VLOOKUP($A34,GENERAL!$A$2:Q$216,14,FALSE),"")</f>
        <v/>
      </c>
      <c r="O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9" t="str">
        <f>IF(NOT($A35=""),VLOOKUP($A35,GENERAL!$A$3:E$216,5,FALSE),"")</f>
        <v/>
      </c>
      <c r="F35" s="19" t="str">
        <f>IF(NOT($A35=""),VLOOKUP($A35,GENERAL!$A$3:F$216,6,FALSE),"")</f>
        <v/>
      </c>
      <c r="G35" s="18" t="str">
        <f>IF(NOT($A35=""),VLOOKUP($A35,GENERAL!$A$3:G$216,7,FALSE),"")</f>
        <v/>
      </c>
      <c r="H35" s="18" t="str">
        <f t="shared" ref="H35:K35" si="34">IF(NOT($A35=""),CEILING($G35*(1+L35),50),"")</f>
        <v/>
      </c>
      <c r="I35" s="18" t="str">
        <f t="shared" si="34"/>
        <v/>
      </c>
      <c r="J35" s="18" t="str">
        <f t="shared" si="34"/>
        <v/>
      </c>
      <c r="K35" s="18" t="str">
        <f t="shared" si="34"/>
        <v/>
      </c>
      <c r="L35" s="15" t="str">
        <f>IF(NOT($A35=""),VLOOKUP($A35,GENERAL!$A$2:O$216,12,FALSE),"")</f>
        <v/>
      </c>
      <c r="M35" s="15" t="str">
        <f>IF(NOT($A35=""),VLOOKUP($A35,GENERAL!$A$2:P$216,13,FALSE),"")</f>
        <v/>
      </c>
      <c r="N35" s="15" t="str">
        <f>IF(NOT($A35=""),VLOOKUP($A35,GENERAL!$A$2:Q$216,14,FALSE),"")</f>
        <v/>
      </c>
      <c r="O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9" t="str">
        <f>IF(NOT($A36=""),VLOOKUP($A36,GENERAL!$A$3:E$216,5,FALSE),"")</f>
        <v/>
      </c>
      <c r="F36" s="19" t="str">
        <f>IF(NOT($A36=""),VLOOKUP($A36,GENERAL!$A$3:F$216,6,FALSE),"")</f>
        <v/>
      </c>
      <c r="G36" s="18" t="str">
        <f>IF(NOT($A36=""),VLOOKUP($A36,GENERAL!$A$3:G$216,7,FALSE),"")</f>
        <v/>
      </c>
      <c r="H36" s="18" t="str">
        <f t="shared" ref="H36:K36" si="35">IF(NOT($A36=""),CEILING($G36*(1+L36),50),"")</f>
        <v/>
      </c>
      <c r="I36" s="18" t="str">
        <f t="shared" si="35"/>
        <v/>
      </c>
      <c r="J36" s="18" t="str">
        <f t="shared" si="35"/>
        <v/>
      </c>
      <c r="K36" s="18" t="str">
        <f t="shared" si="35"/>
        <v/>
      </c>
      <c r="L36" s="15" t="str">
        <f>IF(NOT($A36=""),VLOOKUP($A36,GENERAL!$A$2:O$216,12,FALSE),"")</f>
        <v/>
      </c>
      <c r="M36" s="15" t="str">
        <f>IF(NOT($A36=""),VLOOKUP($A36,GENERAL!$A$2:P$216,13,FALSE),"")</f>
        <v/>
      </c>
      <c r="N36" s="15" t="str">
        <f>IF(NOT($A36=""),VLOOKUP($A36,GENERAL!$A$2:Q$216,14,FALSE),"")</f>
        <v/>
      </c>
      <c r="O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9" t="str">
        <f>IF(NOT($A37=""),VLOOKUP($A37,GENERAL!$A$3:E$216,5,FALSE),"")</f>
        <v/>
      </c>
      <c r="F37" s="19" t="str">
        <f>IF(NOT($A37=""),VLOOKUP($A37,GENERAL!$A$3:F$216,6,FALSE),"")</f>
        <v/>
      </c>
      <c r="G37" s="18" t="str">
        <f>IF(NOT($A37=""),VLOOKUP($A37,GENERAL!$A$3:G$216,7,FALSE),"")</f>
        <v/>
      </c>
      <c r="H37" s="18" t="str">
        <f t="shared" ref="H37:K37" si="36">IF(NOT($A37=""),CEILING($G37*(1+L37),50),"")</f>
        <v/>
      </c>
      <c r="I37" s="18" t="str">
        <f t="shared" si="36"/>
        <v/>
      </c>
      <c r="J37" s="18" t="str">
        <f t="shared" si="36"/>
        <v/>
      </c>
      <c r="K37" s="18" t="str">
        <f t="shared" si="36"/>
        <v/>
      </c>
      <c r="L37" s="15" t="str">
        <f>IF(NOT($A37=""),VLOOKUP($A37,GENERAL!$A$2:O$216,12,FALSE),"")</f>
        <v/>
      </c>
      <c r="M37" s="15" t="str">
        <f>IF(NOT($A37=""),VLOOKUP($A37,GENERAL!$A$2:P$216,13,FALSE),"")</f>
        <v/>
      </c>
      <c r="N37" s="15" t="str">
        <f>IF(NOT($A37=""),VLOOKUP($A37,GENERAL!$A$2:Q$216,14,FALSE),"")</f>
        <v/>
      </c>
      <c r="O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E38" s="19" t="str">
        <f>IF(NOT($A38=""),VLOOKUP($A38,GENERAL!$A$3:E$216,5,FALSE),"")</f>
        <v/>
      </c>
      <c r="F38" s="19" t="str">
        <f>IF(NOT($A38=""),VLOOKUP($A38,GENERAL!$A$3:F$216,6,FALSE),"")</f>
        <v/>
      </c>
      <c r="G38" s="18" t="str">
        <f>IF(NOT($A38=""),VLOOKUP($A38,GENERAL!$A$3:G$216,7,FALSE),"")</f>
        <v/>
      </c>
      <c r="H38" s="18" t="str">
        <f t="shared" ref="H38:K38" si="37">IF(NOT($A38=""),CEILING($G38*(1+L38),50),"")</f>
        <v/>
      </c>
      <c r="I38" s="18" t="str">
        <f t="shared" si="37"/>
        <v/>
      </c>
      <c r="J38" s="18" t="str">
        <f t="shared" si="37"/>
        <v/>
      </c>
      <c r="K38" s="18" t="str">
        <f t="shared" si="37"/>
        <v/>
      </c>
      <c r="L38" s="15" t="str">
        <f>IF(NOT($A38=""),VLOOKUP($A38,GENERAL!$A$2:O$216,12,FALSE),"")</f>
        <v/>
      </c>
      <c r="M38" s="15" t="str">
        <f>IF(NOT($A38=""),VLOOKUP($A38,GENERAL!$A$2:P$216,13,FALSE),"")</f>
        <v/>
      </c>
      <c r="N38" s="15" t="str">
        <f>IF(NOT($A38=""),VLOOKUP($A38,GENERAL!$A$2:Q$216,14,FALSE),"")</f>
        <v/>
      </c>
      <c r="O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IF(NOT($A45=""),VLOOKUP($A45,GENERAL!$A$2:B$216,2,FALSE),"")</f>
        <v/>
      </c>
      <c r="C45" s="19" t="str">
        <f>IF(NOT($A45=""),VLOOKUP($A45,GENERAL!$A$2:C$216,3,FALSE),"")</f>
        <v/>
      </c>
      <c r="D45" s="19" t="str">
        <f>IF(NOT($A45=""),VLOOKUP($A45,GENERAL!$A$2:D$216,4,FALSE),"")</f>
        <v/>
      </c>
      <c r="E45" s="19" t="str">
        <f>IF(NOT($A45=""),VLOOKUP($A45,GENERAL!$A$2:E$216,5,FALSE),"")</f>
        <v/>
      </c>
      <c r="F45" s="19" t="str">
        <f>IF(NOT($A45=""),VLOOKUP($A45,GENERAL!$A$2:F$216,6,FALSE),"")</f>
        <v/>
      </c>
      <c r="G45" s="18" t="str">
        <f>IF(NOT($A45=""),VLOOKUP($A45,GENERAL!$A$2:G$216,7,FALSE),"")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IF(NOT($A46=""),VLOOKUP($A46,GENERAL!$A$2:B$216,2,FALSE),"")</f>
        <v/>
      </c>
      <c r="C46" s="19" t="str">
        <f>IF(NOT($A46=""),VLOOKUP($A46,GENERAL!$A$2:C$216,3,FALSE),"")</f>
        <v/>
      </c>
      <c r="D46" s="19" t="str">
        <f>IF(NOT($A46=""),VLOOKUP($A46,GENERAL!$A$2:D$216,4,FALSE),"")</f>
        <v/>
      </c>
      <c r="E46" s="19" t="str">
        <f>IF(NOT($A46=""),VLOOKUP($A46,GENERAL!$A$2:E$216,5,FALSE),"")</f>
        <v/>
      </c>
      <c r="F46" s="19" t="str">
        <f>IF(NOT($A46=""),VLOOKUP($A46,GENERAL!$A$2:F$216,6,FALSE),"")</f>
        <v/>
      </c>
      <c r="G46" s="18" t="str">
        <f>IF(NOT($A46=""),VLOOKUP($A46,GENERAL!$A$2:G$216,7,FALSE),"")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IF(NOT($A47=""),VLOOKUP($A47,GENERAL!$A$2:B$216,2,FALSE),"")</f>
        <v/>
      </c>
      <c r="C47" s="19" t="str">
        <f>IF(NOT($A47=""),VLOOKUP($A47,GENERAL!$A$2:C$216,3,FALSE),"")</f>
        <v/>
      </c>
      <c r="D47" s="19" t="str">
        <f>IF(NOT($A47=""),VLOOKUP($A47,GENERAL!$A$2:D$216,4,FALSE),"")</f>
        <v/>
      </c>
      <c r="E47" s="19" t="str">
        <f>IF(NOT($A47=""),VLOOKUP($A47,GENERAL!$A$2:E$216,5,FALSE),"")</f>
        <v/>
      </c>
      <c r="F47" s="19" t="str">
        <f>IF(NOT($A47=""),VLOOKUP($A47,GENERAL!$A$2:F$216,6,FALSE),"")</f>
        <v/>
      </c>
      <c r="G47" s="18" t="str">
        <f>IF(NOT($A47=""),VLOOKUP($A47,GENERAL!$A$2:G$216,7,FALSE),"")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IF(NOT($A48=""),VLOOKUP($A48,GENERAL!$A$2:B$216,2,FALSE),"")</f>
        <v/>
      </c>
      <c r="C48" s="19" t="str">
        <f>IF(NOT($A48=""),VLOOKUP($A48,GENERAL!$A$2:C$216,3,FALSE),"")</f>
        <v/>
      </c>
      <c r="D48" s="19" t="str">
        <f>IF(NOT($A48=""),VLOOKUP($A48,GENERAL!$A$2:D$216,4,FALSE),"")</f>
        <v/>
      </c>
      <c r="E48" s="19" t="str">
        <f>IF(NOT($A48=""),VLOOKUP($A48,GENERAL!$A$2:E$216,5,FALSE),"")</f>
        <v/>
      </c>
      <c r="F48" s="19" t="str">
        <f>IF(NOT($A48=""),VLOOKUP($A48,GENERAL!$A$2:F$216,6,FALSE),"")</f>
        <v/>
      </c>
      <c r="G48" s="18" t="str">
        <f>IF(NOT($A48=""),VLOOKUP($A48,GENERAL!$A$2:G$216,7,FALSE),"")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IF(NOT($A49=""),VLOOKUP($A49,GENERAL!$A$2:B$216,2,FALSE),"")</f>
        <v/>
      </c>
      <c r="C49" s="19" t="str">
        <f>IF(NOT($A49=""),VLOOKUP($A49,GENERAL!$A$2:C$216,3,FALSE),"")</f>
        <v/>
      </c>
      <c r="D49" s="19" t="str">
        <f>IF(NOT($A49=""),VLOOKUP($A49,GENERAL!$A$2:D$216,4,FALSE),"")</f>
        <v/>
      </c>
      <c r="E49" s="19" t="str">
        <f>IF(NOT($A49=""),VLOOKUP($A49,GENERAL!$A$2:E$216,5,FALSE),"")</f>
        <v/>
      </c>
      <c r="F49" s="19" t="str">
        <f>IF(NOT($A49=""),VLOOKUP($A49,GENERAL!$A$2:F$216,6,FALSE),"")</f>
        <v/>
      </c>
      <c r="G49" s="18" t="str">
        <f>IF(NOT($A49=""),VLOOKUP($A49,GENERAL!$A$2:G$216,7,FALSE),"")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IF(NOT($A50=""),VLOOKUP($A50,GENERAL!$A$2:B$216,2,FALSE),"")</f>
        <v/>
      </c>
      <c r="C50" s="19" t="str">
        <f>IF(NOT($A50=""),VLOOKUP($A50,GENERAL!$A$2:C$216,3,FALSE),"")</f>
        <v/>
      </c>
      <c r="D50" s="19" t="str">
        <f>IF(NOT($A50=""),VLOOKUP($A50,GENERAL!$A$2:D$216,4,FALSE),"")</f>
        <v/>
      </c>
      <c r="E50" s="19" t="str">
        <f>IF(NOT($A50=""),VLOOKUP($A50,GENERAL!$A$2:E$216,5,FALSE),"")</f>
        <v/>
      </c>
      <c r="F50" s="19" t="str">
        <f>IF(NOT($A50=""),VLOOKUP($A50,GENERAL!$A$2:F$216,6,FALSE),"")</f>
        <v/>
      </c>
      <c r="G50" s="18" t="str">
        <f>IF(NOT($A50=""),VLOOKUP($A50,GENERAL!$A$2:G$216,7,FALSE),"")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IF(NOT($A51=""),VLOOKUP($A51,GENERAL!$A$2:B$216,2,FALSE),"")</f>
        <v/>
      </c>
      <c r="C51" s="19" t="str">
        <f>IF(NOT($A51=""),VLOOKUP($A51,GENERAL!$A$2:C$216,3,FALSE),"")</f>
        <v/>
      </c>
      <c r="D51" s="19" t="str">
        <f>IF(NOT($A51=""),VLOOKUP($A51,GENERAL!$A$2:D$216,4,FALSE),"")</f>
        <v/>
      </c>
      <c r="E51" s="19" t="str">
        <f>IF(NOT($A51=""),VLOOKUP($A51,GENERAL!$A$2:E$216,5,FALSE),"")</f>
        <v/>
      </c>
      <c r="F51" s="19" t="str">
        <f>IF(NOT($A51=""),VLOOKUP($A51,GENERAL!$A$2:F$216,6,FALSE),"")</f>
        <v/>
      </c>
      <c r="G51" s="18" t="str">
        <f>IF(NOT($A51=""),VLOOKUP($A51,GENERAL!$A$2:G$216,7,FALSE),"")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IF(NOT($A52=""),VLOOKUP($A52,GENERAL!$A$2:B$216,2,FALSE),"")</f>
        <v/>
      </c>
      <c r="C52" s="19" t="str">
        <f>IF(NOT($A52=""),VLOOKUP($A52,GENERAL!$A$2:C$216,3,FALSE),"")</f>
        <v/>
      </c>
      <c r="D52" s="19" t="str">
        <f>IF(NOT($A52=""),VLOOKUP($A52,GENERAL!$A$2:D$216,4,FALSE),"")</f>
        <v/>
      </c>
      <c r="E52" s="19" t="str">
        <f>IF(NOT($A52=""),VLOOKUP($A52,GENERAL!$A$2:E$216,5,FALSE),"")</f>
        <v/>
      </c>
      <c r="F52" s="19" t="str">
        <f>IF(NOT($A52=""),VLOOKUP($A52,GENERAL!$A$2:F$216,6,FALSE),"")</f>
        <v/>
      </c>
      <c r="G52" s="18" t="str">
        <f>IF(NOT($A52=""),VLOOKUP($A52,GENERAL!$A$2:G$216,7,FALSE),"")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B53" s="19" t="str">
        <f>IF(NOT($A53=""),VLOOKUP($A53,GENERAL!$A$2:B$216,2,FALSE),"")</f>
        <v/>
      </c>
      <c r="C53" s="19" t="str">
        <f>IF(NOT($A53=""),VLOOKUP($A53,GENERAL!$A$2:C$216,3,FALSE),"")</f>
        <v/>
      </c>
      <c r="D53" s="19" t="str">
        <f>IF(NOT($A53=""),VLOOKUP($A53,GENERAL!$A$2:D$216,4,FALSE),"")</f>
        <v/>
      </c>
      <c r="E53" s="19" t="str">
        <f>IF(NOT($A53=""),VLOOKUP($A53,GENERAL!$A$2:E$216,5,FALSE),"")</f>
        <v/>
      </c>
      <c r="F53" s="19" t="str">
        <f>IF(NOT($A53=""),VLOOKUP($A53,GENERAL!$A$2:F$216,6,FALSE),"")</f>
        <v/>
      </c>
      <c r="G53" s="18" t="str">
        <f>IF(NOT($A53=""),VLOOKUP($A53,GENERAL!$A$2:G$216,7,FALSE),"")</f>
        <v/>
      </c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B54" s="19" t="str">
        <f>IF(NOT($A54=""),VLOOKUP($A54,GENERAL!$A$2:B$216,2,FALSE),"")</f>
        <v/>
      </c>
      <c r="C54" s="19" t="str">
        <f>IF(NOT($A54=""),VLOOKUP($A54,GENERAL!$A$2:C$216,3,FALSE),"")</f>
        <v/>
      </c>
      <c r="D54" s="19" t="str">
        <f>IF(NOT($A54=""),VLOOKUP($A54,GENERAL!$A$2:D$216,4,FALSE),"")</f>
        <v/>
      </c>
      <c r="E54" s="19" t="str">
        <f>IF(NOT($A54=""),VLOOKUP($A54,GENERAL!$A$2:E$216,5,FALSE),"")</f>
        <v/>
      </c>
      <c r="F54" s="19" t="str">
        <f>IF(NOT($A54=""),VLOOKUP($A54,GENERAL!$A$2:F$216,6,FALSE),"")</f>
        <v/>
      </c>
      <c r="G54" s="18" t="str">
        <f>IF(NOT($A54=""),VLOOKUP($A54,GENERAL!$A$2:G$216,7,FALSE),"")</f>
        <v/>
      </c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IF($G55&gt;0,PORCENTAJES!B$2,"")</f>
        <v/>
      </c>
      <c r="M55" s="15" t="str">
        <f>IF($G55&gt;0,PORCENTAJES!C$2,"")</f>
        <v/>
      </c>
      <c r="N55" s="15" t="str">
        <f>IF($G55&gt;0,PORCENTAJES!D$2,"")</f>
        <v/>
      </c>
      <c r="O55" s="15" t="str">
        <f>IF($G55&gt;0,PORCENTAJES!E$2,"")</f>
        <v/>
      </c>
    </row>
    <row r="56" ht="15.75" customHeight="1"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IF($G56&gt;0,PORCENTAJES!B$2,"")</f>
        <v/>
      </c>
      <c r="M56" s="15" t="str">
        <f>IF($G56&gt;0,PORCENTAJES!C$2,"")</f>
        <v/>
      </c>
      <c r="N56" s="15" t="str">
        <f>IF($G56&gt;0,PORCENTAJES!D$2,"")</f>
        <v/>
      </c>
      <c r="O56" s="15" t="str">
        <f>IF($G56&gt;0,PORCENTAJES!E$2,"")</f>
        <v/>
      </c>
    </row>
    <row r="57" ht="15.75" customHeight="1"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IF($G57&gt;0,PORCENTAJES!B$2,"")</f>
        <v/>
      </c>
      <c r="M57" s="15" t="str">
        <f>IF($G57&gt;0,PORCENTAJES!C$2,"")</f>
        <v/>
      </c>
      <c r="N57" s="15" t="str">
        <f>IF($G57&gt;0,PORCENTAJES!D$2,"")</f>
        <v/>
      </c>
      <c r="O57" s="15" t="str">
        <f>IF($G57&gt;0,PORCENTAJES!E$2,"")</f>
        <v/>
      </c>
    </row>
    <row r="58" ht="15.75" customHeight="1"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IF($G58&gt;0,PORCENTAJES!B$2,"")</f>
        <v/>
      </c>
      <c r="M58" s="15" t="str">
        <f>IF($G58&gt;0,PORCENTAJES!C$2,"")</f>
        <v/>
      </c>
      <c r="N58" s="15" t="str">
        <f>IF($G58&gt;0,PORCENTAJES!D$2,"")</f>
        <v/>
      </c>
      <c r="O58" s="15" t="str">
        <f>IF($G58&gt;0,PORCENTAJES!E$2,"")</f>
        <v/>
      </c>
    </row>
    <row r="59" ht="15.75" customHeight="1"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IF($G59&gt;0,PORCENTAJES!B$2,"")</f>
        <v/>
      </c>
      <c r="M59" s="15" t="str">
        <f>IF($G59&gt;0,PORCENTAJES!C$2,"")</f>
        <v/>
      </c>
      <c r="N59" s="15" t="str">
        <f>IF($G59&gt;0,PORCENTAJES!D$2,"")</f>
        <v/>
      </c>
      <c r="O59" s="15" t="str">
        <f>IF($G59&gt;0,PORCENTAJES!E$2,"")</f>
        <v/>
      </c>
    </row>
    <row r="60" ht="15.75" customHeight="1"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IF($G60&gt;0,PORCENTAJES!B$2,"")</f>
        <v/>
      </c>
      <c r="M60" s="15" t="str">
        <f>IF($G60&gt;0,PORCENTAJES!C$2,"")</f>
        <v/>
      </c>
      <c r="N60" s="15" t="str">
        <f>IF($G60&gt;0,PORCENTAJES!D$2,"")</f>
        <v/>
      </c>
      <c r="O60" s="15" t="str">
        <f>IF($G60&gt;0,PORCENTAJES!E$2,"")</f>
        <v/>
      </c>
    </row>
    <row r="61" ht="15.75" customHeight="1"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IF($G61&gt;0,PORCENTAJES!B$2,"")</f>
        <v/>
      </c>
      <c r="M61" s="15" t="str">
        <f>IF($G61&gt;0,PORCENTAJES!C$2,"")</f>
        <v/>
      </c>
      <c r="N61" s="15" t="str">
        <f>IF($G61&gt;0,PORCENTAJES!D$2,"")</f>
        <v/>
      </c>
      <c r="O61" s="15" t="str">
        <f>IF($G61&gt;0,PORCENTAJES!E$2,"")</f>
        <v/>
      </c>
    </row>
    <row r="62" ht="15.75" customHeight="1"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IF($G62&gt;0,PORCENTAJES!B$2,"")</f>
        <v/>
      </c>
      <c r="M62" s="15" t="str">
        <f>IF($G62&gt;0,PORCENTAJES!C$2,"")</f>
        <v/>
      </c>
      <c r="N62" s="15" t="str">
        <f>IF($G62&gt;0,PORCENTAJES!D$2,"")</f>
        <v/>
      </c>
      <c r="O62" s="15" t="str">
        <f>IF($G62&gt;0,PORCENTAJES!E$2,"")</f>
        <v/>
      </c>
    </row>
    <row r="63" ht="15.75" customHeight="1">
      <c r="H63" s="19" t="str">
        <f>IF(NOT($A63=""),VLOOKUP($A63,GENERAL!$A$3:H$216,9,FALSE),"")</f>
        <v/>
      </c>
      <c r="I63" s="19" t="str">
        <f>IF(NOT($A63=""),VLOOKUP($A63,GENERAL!$A$3:I$216,10,FALSE),"")</f>
        <v/>
      </c>
      <c r="J63" s="19" t="str">
        <f>IF(NOT($A63=""),VLOOKUP($A63,GENERAL!$A$3:J$216,11,FALSE),"")</f>
        <v/>
      </c>
      <c r="K63" s="19" t="str">
        <f>IF(NOT($A63=""),VLOOKUP($A63,GENERAL!$A$3:K$216,12,FALSE),"")</f>
        <v/>
      </c>
      <c r="L63" s="15" t="str">
        <f>IF($G63&gt;0,PORCENTAJES!B$2,"")</f>
        <v/>
      </c>
      <c r="M63" s="15" t="str">
        <f>IF($G63&gt;0,PORCENTAJES!C$2,"")</f>
        <v/>
      </c>
      <c r="N63" s="15" t="str">
        <f>IF($G63&gt;0,PORCENTAJES!D$2,"")</f>
        <v/>
      </c>
      <c r="O63" s="15" t="str">
        <f>IF($G63&gt;0,PORCENTAJES!E$2,"")</f>
        <v/>
      </c>
    </row>
    <row r="64" ht="15.75" customHeight="1">
      <c r="H64" s="19" t="str">
        <f>IF(NOT($A64=""),VLOOKUP($A64,GENERAL!$A$3:H$216,9,FALSE),"")</f>
        <v/>
      </c>
      <c r="I64" s="19" t="str">
        <f>IF(NOT($A64=""),VLOOKUP($A64,GENERAL!$A$3:I$216,10,FALSE),"")</f>
        <v/>
      </c>
      <c r="J64" s="19" t="str">
        <f>IF(NOT($A64=""),VLOOKUP($A64,GENERAL!$A$3:J$216,11,FALSE),"")</f>
        <v/>
      </c>
      <c r="K64" s="19" t="str">
        <f>IF(NOT($A64=""),VLOOKUP($A64,GENERAL!$A$3:K$216,12,FALSE),"")</f>
        <v/>
      </c>
      <c r="L64" s="15" t="str">
        <f>IF($G64&gt;0,PORCENTAJES!B$2,"")</f>
        <v/>
      </c>
      <c r="M64" s="15" t="str">
        <f>IF($G64&gt;0,PORCENTAJES!C$2,"")</f>
        <v/>
      </c>
      <c r="N64" s="15" t="str">
        <f>IF($G64&gt;0,PORCENTAJES!D$2,"")</f>
        <v/>
      </c>
      <c r="O64" s="15" t="str">
        <f>IF($G64&gt;0,PORCENTAJES!E$2,"")</f>
        <v/>
      </c>
    </row>
    <row r="65" ht="15.75" customHeight="1">
      <c r="H65" s="19" t="str">
        <f>IF(NOT($A65=""),VLOOKUP($A65,GENERAL!$A$3:H$216,9,FALSE),"")</f>
        <v/>
      </c>
      <c r="I65" s="19" t="str">
        <f>IF(NOT($A65=""),VLOOKUP($A65,GENERAL!$A$3:I$216,10,FALSE),"")</f>
        <v/>
      </c>
      <c r="J65" s="19" t="str">
        <f>IF(NOT($A65=""),VLOOKUP($A65,GENERAL!$A$3:J$216,11,FALSE),"")</f>
        <v/>
      </c>
      <c r="K65" s="19" t="str">
        <f>IF(NOT($A65=""),VLOOKUP($A65,GENERAL!$A$3:K$216,12,FALSE),"")</f>
        <v/>
      </c>
      <c r="L65" s="15" t="str">
        <f>IF($G65&gt;0,PORCENTAJES!B$2,"")</f>
        <v/>
      </c>
      <c r="M65" s="15" t="str">
        <f>IF($G65&gt;0,PORCENTAJES!C$2,"")</f>
        <v/>
      </c>
      <c r="N65" s="15" t="str">
        <f>IF($G65&gt;0,PORCENTAJES!D$2,"")</f>
        <v/>
      </c>
      <c r="O65" s="15" t="str">
        <f>IF($G65&gt;0,PORCENTAJES!E$2,"")</f>
        <v/>
      </c>
    </row>
    <row r="66" ht="15.75" customHeight="1">
      <c r="H66" s="19" t="str">
        <f>IF(NOT($A66=""),VLOOKUP($A66,GENERAL!$A$3:H$216,9,FALSE),"")</f>
        <v/>
      </c>
      <c r="I66" s="19" t="str">
        <f>IF(NOT($A66=""),VLOOKUP($A66,GENERAL!$A$3:I$216,10,FALSE),"")</f>
        <v/>
      </c>
      <c r="J66" s="19" t="str">
        <f>IF(NOT($A66=""),VLOOKUP($A66,GENERAL!$A$3:J$216,11,FALSE),"")</f>
        <v/>
      </c>
      <c r="K66" s="19" t="str">
        <f>IF(NOT($A66=""),VLOOKUP($A66,GENERAL!$A$3:K$216,12,FALSE),"")</f>
        <v/>
      </c>
      <c r="L66" s="15" t="str">
        <f>IF($G66&gt;0,PORCENTAJES!B$2,"")</f>
        <v/>
      </c>
      <c r="M66" s="15" t="str">
        <f>IF($G66&gt;0,PORCENTAJES!C$2,"")</f>
        <v/>
      </c>
      <c r="N66" s="15" t="str">
        <f>IF($G66&gt;0,PORCENTAJES!D$2,"")</f>
        <v/>
      </c>
      <c r="O66" s="15" t="str">
        <f>IF($G66&gt;0,PORCENTAJES!E$2,"")</f>
        <v/>
      </c>
    </row>
    <row r="67" ht="15.75" customHeight="1">
      <c r="H67" s="19" t="str">
        <f>IF(NOT($A67=""),VLOOKUP($A67,GENERAL!$A$3:H$216,9,FALSE),"")</f>
        <v/>
      </c>
      <c r="I67" s="19" t="str">
        <f>IF(NOT($A67=""),VLOOKUP($A67,GENERAL!$A$3:I$216,10,FALSE),"")</f>
        <v/>
      </c>
      <c r="J67" s="19" t="str">
        <f>IF(NOT($A67=""),VLOOKUP($A67,GENERAL!$A$3:J$216,11,FALSE),"")</f>
        <v/>
      </c>
      <c r="K67" s="19" t="str">
        <f>IF(NOT($A67=""),VLOOKUP($A67,GENERAL!$A$3:K$216,12,FALSE),"")</f>
        <v/>
      </c>
      <c r="L67" s="15" t="str">
        <f>IF($G67&gt;0,PORCENTAJES!B$2,"")</f>
        <v/>
      </c>
      <c r="M67" s="15" t="str">
        <f>IF($G67&gt;0,PORCENTAJES!C$2,"")</f>
        <v/>
      </c>
      <c r="N67" s="15" t="str">
        <f>IF($G67&gt;0,PORCENTAJES!D$2,"")</f>
        <v/>
      </c>
      <c r="O67" s="15" t="str">
        <f>IF($G67&gt;0,PORCENTAJES!E$2,"")</f>
        <v/>
      </c>
    </row>
    <row r="68" ht="15.75" customHeight="1">
      <c r="H68" s="19" t="str">
        <f>IF(NOT($A68=""),VLOOKUP($A68,GENERAL!$A$3:H$216,9,FALSE),"")</f>
        <v/>
      </c>
      <c r="I68" s="19" t="str">
        <f>IF(NOT($A68=""),VLOOKUP($A68,GENERAL!$A$3:I$216,10,FALSE),"")</f>
        <v/>
      </c>
      <c r="J68" s="19" t="str">
        <f>IF(NOT($A68=""),VLOOKUP($A68,GENERAL!$A$3:J$216,11,FALSE),"")</f>
        <v/>
      </c>
      <c r="K68" s="19" t="str">
        <f>IF(NOT($A68=""),VLOOKUP($A68,GENERAL!$A$3:K$216,12,FALSE),"")</f>
        <v/>
      </c>
      <c r="L68" s="15" t="str">
        <f>IF($G68&gt;0,PORCENTAJES!B$2,"")</f>
        <v/>
      </c>
      <c r="M68" s="15" t="str">
        <f>IF($G68&gt;0,PORCENTAJES!C$2,"")</f>
        <v/>
      </c>
      <c r="N68" s="15" t="str">
        <f>IF($G68&gt;0,PORCENTAJES!D$2,"")</f>
        <v/>
      </c>
      <c r="O68" s="15" t="str">
        <f>IF($G68&gt;0,PORCENTAJES!E$2,"")</f>
        <v/>
      </c>
    </row>
    <row r="69" ht="15.75" customHeight="1">
      <c r="H69" s="19" t="str">
        <f>IF(NOT($A69=""),VLOOKUP($A69,GENERAL!$A$3:H$216,9,FALSE),"")</f>
        <v/>
      </c>
      <c r="I69" s="19" t="str">
        <f>IF(NOT($A69=""),VLOOKUP($A69,GENERAL!$A$3:I$216,10,FALSE),"")</f>
        <v/>
      </c>
      <c r="J69" s="19" t="str">
        <f>IF(NOT($A69=""),VLOOKUP($A69,GENERAL!$A$3:J$216,11,FALSE),"")</f>
        <v/>
      </c>
      <c r="K69" s="19" t="str">
        <f>IF(NOT($A69=""),VLOOKUP($A69,GENERAL!$A$3:K$216,12,FALSE),"")</f>
        <v/>
      </c>
      <c r="L69" s="15" t="str">
        <f>IF($G69&gt;0,PORCENTAJES!B$2,"")</f>
        <v/>
      </c>
      <c r="M69" s="15" t="str">
        <f>IF($G69&gt;0,PORCENTAJES!C$2,"")</f>
        <v/>
      </c>
      <c r="N69" s="15" t="str">
        <f>IF($G69&gt;0,PORCENTAJES!D$2,"")</f>
        <v/>
      </c>
      <c r="O69" s="15" t="str">
        <f>IF($G69&gt;0,PORCENTAJES!E$2,"")</f>
        <v/>
      </c>
    </row>
    <row r="70" ht="15.75" customHeight="1">
      <c r="H70" s="19" t="str">
        <f>IF(NOT($A70=""),VLOOKUP($A70,GENERAL!$A$3:H$216,9,FALSE),"")</f>
        <v/>
      </c>
      <c r="I70" s="19" t="str">
        <f>IF(NOT($A70=""),VLOOKUP($A70,GENERAL!$A$3:I$216,10,FALSE),"")</f>
        <v/>
      </c>
      <c r="J70" s="19" t="str">
        <f>IF(NOT($A70=""),VLOOKUP($A70,GENERAL!$A$3:J$216,11,FALSE),"")</f>
        <v/>
      </c>
      <c r="K70" s="19" t="str">
        <f>IF(NOT($A70=""),VLOOKUP($A70,GENERAL!$A$3:K$216,12,FALSE),"")</f>
        <v/>
      </c>
      <c r="L70" s="15" t="str">
        <f>IF($G70&gt;0,PORCENTAJES!B$2,"")</f>
        <v/>
      </c>
      <c r="M70" s="15" t="str">
        <f>IF($G70&gt;0,PORCENTAJES!C$2,"")</f>
        <v/>
      </c>
      <c r="N70" s="15" t="str">
        <f>IF($G70&gt;0,PORCENTAJES!D$2,"")</f>
        <v/>
      </c>
      <c r="O70" s="15" t="str">
        <f>IF($G70&gt;0,PORCENTAJES!E$2,"")</f>
        <v/>
      </c>
    </row>
    <row r="71" ht="15.75" customHeight="1">
      <c r="H71" s="19" t="str">
        <f>IF(NOT($A71=""),VLOOKUP($A71,GENERAL!$A$3:H$216,9,FALSE),"")</f>
        <v/>
      </c>
      <c r="I71" s="19" t="str">
        <f>IF(NOT($A71=""),VLOOKUP($A71,GENERAL!$A$3:I$216,10,FALSE),"")</f>
        <v/>
      </c>
      <c r="J71" s="19" t="str">
        <f>IF(NOT($A71=""),VLOOKUP($A71,GENERAL!$A$3:J$216,11,FALSE),"")</f>
        <v/>
      </c>
      <c r="K71" s="19" t="str">
        <f>IF(NOT($A71=""),VLOOKUP($A71,GENERAL!$A$3:K$216,12,FALSE),"")</f>
        <v/>
      </c>
      <c r="L71" s="15" t="str">
        <f>IF($G71&gt;0,PORCENTAJES!B$2,"")</f>
        <v/>
      </c>
      <c r="M71" s="15" t="str">
        <f>IF($G71&gt;0,PORCENTAJES!C$2,"")</f>
        <v/>
      </c>
      <c r="N71" s="15" t="str">
        <f>IF($G71&gt;0,PORCENTAJES!D$2,"")</f>
        <v/>
      </c>
      <c r="O71" s="15" t="str">
        <f>IF($G71&gt;0,PORCENTAJES!E$2,"")</f>
        <v/>
      </c>
    </row>
    <row r="72" ht="15.75" customHeight="1">
      <c r="H72" s="19" t="str">
        <f>IF(NOT($A72=""),VLOOKUP($A72,GENERAL!$A$3:H$216,9,FALSE),"")</f>
        <v/>
      </c>
      <c r="I72" s="19" t="str">
        <f>IF(NOT($A72=""),VLOOKUP($A72,GENERAL!$A$3:I$216,10,FALSE),"")</f>
        <v/>
      </c>
      <c r="J72" s="19" t="str">
        <f>IF(NOT($A72=""),VLOOKUP($A72,GENERAL!$A$3:J$216,11,FALSE),"")</f>
        <v/>
      </c>
      <c r="K72" s="19" t="str">
        <f>IF(NOT($A72=""),VLOOKUP($A72,GENERAL!$A$3:K$216,12,FALSE),"")</f>
        <v/>
      </c>
      <c r="L72" s="15" t="str">
        <f>IF($G72&gt;0,PORCENTAJES!B$2,"")</f>
        <v/>
      </c>
      <c r="M72" s="15" t="str">
        <f>IF($G72&gt;0,PORCENTAJES!C$2,"")</f>
        <v/>
      </c>
      <c r="N72" s="15" t="str">
        <f>IF($G72&gt;0,PORCENTAJES!D$2,"")</f>
        <v/>
      </c>
      <c r="O72" s="15" t="str">
        <f>IF($G72&gt;0,PORCENTAJES!E$2,"")</f>
        <v/>
      </c>
    </row>
    <row r="73" ht="15.75" customHeight="1">
      <c r="H73" s="19" t="str">
        <f>IF(NOT($A73=""),VLOOKUP($A73,GENERAL!$A$3:H$216,9,FALSE),"")</f>
        <v/>
      </c>
      <c r="I73" s="19" t="str">
        <f>IF(NOT($A73=""),VLOOKUP($A73,GENERAL!$A$3:I$216,10,FALSE),"")</f>
        <v/>
      </c>
      <c r="J73" s="19" t="str">
        <f>IF(NOT($A73=""),VLOOKUP($A73,GENERAL!$A$3:J$216,11,FALSE),"")</f>
        <v/>
      </c>
      <c r="K73" s="19" t="str">
        <f>IF(NOT($A73=""),VLOOKUP($A73,GENERAL!$A$3:K$216,12,FALSE),"")</f>
        <v/>
      </c>
      <c r="L73" s="15" t="str">
        <f>IF($G73&gt;0,PORCENTAJES!B$2,"")</f>
        <v/>
      </c>
      <c r="M73" s="15" t="str">
        <f>IF($G73&gt;0,PORCENTAJES!C$2,"")</f>
        <v/>
      </c>
      <c r="N73" s="15" t="str">
        <f>IF($G73&gt;0,PORCENTAJES!D$2,"")</f>
        <v/>
      </c>
      <c r="O73" s="15" t="str">
        <f>IF($G73&gt;0,PORCENTAJES!E$2,"")</f>
        <v/>
      </c>
    </row>
    <row r="74" ht="15.75" customHeight="1">
      <c r="H74" s="19" t="str">
        <f>IF(NOT($A74=""),VLOOKUP($A74,GENERAL!$A$3:H$216,9,FALSE),"")</f>
        <v/>
      </c>
      <c r="I74" s="19" t="str">
        <f>IF(NOT($A74=""),VLOOKUP($A74,GENERAL!$A$3:I$216,10,FALSE),"")</f>
        <v/>
      </c>
      <c r="J74" s="19" t="str">
        <f>IF(NOT($A74=""),VLOOKUP($A74,GENERAL!$A$3:J$216,11,FALSE),"")</f>
        <v/>
      </c>
      <c r="K74" s="19" t="str">
        <f>IF(NOT($A74=""),VLOOKUP($A74,GENERAL!$A$3:K$216,12,FALSE),"")</f>
        <v/>
      </c>
      <c r="L74" s="15" t="str">
        <f>IF($G74&gt;0,PORCENTAJES!B$2,"")</f>
        <v/>
      </c>
      <c r="M74" s="15" t="str">
        <f>IF($G74&gt;0,PORCENTAJES!C$2,"")</f>
        <v/>
      </c>
      <c r="N74" s="15" t="str">
        <f>IF($G74&gt;0,PORCENTAJES!D$2,"")</f>
        <v/>
      </c>
      <c r="O74" s="15" t="str">
        <f>IF($G74&gt;0,PORCENTAJES!E$2,"")</f>
        <v/>
      </c>
    </row>
    <row r="75" ht="15.75" customHeight="1">
      <c r="H75" s="19" t="str">
        <f>IF(NOT($A75=""),VLOOKUP($A75,GENERAL!$A$3:H$216,9,FALSE),"")</f>
        <v/>
      </c>
      <c r="I75" s="19" t="str">
        <f>IF(NOT($A75=""),VLOOKUP($A75,GENERAL!$A$3:I$216,10,FALSE),"")</f>
        <v/>
      </c>
      <c r="J75" s="19" t="str">
        <f>IF(NOT($A75=""),VLOOKUP($A75,GENERAL!$A$3:J$216,11,FALSE),"")</f>
        <v/>
      </c>
      <c r="K75" s="19" t="str">
        <f>IF(NOT($A75=""),VLOOKUP($A75,GENERAL!$A$3:K$216,12,FALSE),"")</f>
        <v/>
      </c>
      <c r="L75" s="15" t="str">
        <f>IF($G75&gt;0,PORCENTAJES!B$2,"")</f>
        <v/>
      </c>
      <c r="M75" s="15" t="str">
        <f>IF($G75&gt;0,PORCENTAJES!C$2,"")</f>
        <v/>
      </c>
      <c r="N75" s="15" t="str">
        <f>IF($G75&gt;0,PORCENTAJES!D$2,"")</f>
        <v/>
      </c>
      <c r="O75" s="15" t="str">
        <f>IF($G75&gt;0,PORCENTAJES!E$2,"")</f>
        <v/>
      </c>
    </row>
    <row r="76" ht="15.75" customHeight="1">
      <c r="H76" s="19" t="str">
        <f>IF(NOT($A76=""),VLOOKUP($A76,GENERAL!$A$3:H$216,9,FALSE),"")</f>
        <v/>
      </c>
      <c r="I76" s="19" t="str">
        <f>IF(NOT($A76=""),VLOOKUP($A76,GENERAL!$A$3:I$216,10,FALSE),"")</f>
        <v/>
      </c>
      <c r="J76" s="19" t="str">
        <f>IF(NOT($A76=""),VLOOKUP($A76,GENERAL!$A$3:J$216,11,FALSE),"")</f>
        <v/>
      </c>
      <c r="K76" s="19" t="str">
        <f>IF(NOT($A76=""),VLOOKUP($A76,GENERAL!$A$3:K$216,12,FALSE),"")</f>
        <v/>
      </c>
      <c r="L76" s="15" t="str">
        <f>IF($G76&gt;0,PORCENTAJES!B$2,"")</f>
        <v/>
      </c>
      <c r="M76" s="15" t="str">
        <f>IF($G76&gt;0,PORCENTAJES!C$2,"")</f>
        <v/>
      </c>
      <c r="N76" s="15" t="str">
        <f>IF($G76&gt;0,PORCENTAJES!D$2,"")</f>
        <v/>
      </c>
      <c r="O76" s="15" t="str">
        <f>IF($G76&gt;0,PORCENTAJES!E$2,"")</f>
        <v/>
      </c>
    </row>
    <row r="77" ht="15.75" customHeight="1">
      <c r="H77" s="19" t="str">
        <f>IF(NOT($A77=""),VLOOKUP($A77,GENERAL!$A$3:H$216,9,FALSE),"")</f>
        <v/>
      </c>
      <c r="I77" s="19" t="str">
        <f>IF(NOT($A77=""),VLOOKUP($A77,GENERAL!$A$3:I$216,10,FALSE),"")</f>
        <v/>
      </c>
      <c r="J77" s="19" t="str">
        <f>IF(NOT($A77=""),VLOOKUP($A77,GENERAL!$A$3:J$216,11,FALSE),"")</f>
        <v/>
      </c>
      <c r="K77" s="19" t="str">
        <f>IF(NOT($A77=""),VLOOKUP($A77,GENERAL!$A$3:K$216,12,FALSE),"")</f>
        <v/>
      </c>
      <c r="L77" s="15" t="str">
        <f>IF($G77&gt;0,PORCENTAJES!B$2,"")</f>
        <v/>
      </c>
      <c r="M77" s="15" t="str">
        <f>IF($G77&gt;0,PORCENTAJES!C$2,"")</f>
        <v/>
      </c>
      <c r="N77" s="15" t="str">
        <f>IF($G77&gt;0,PORCENTAJES!D$2,"")</f>
        <v/>
      </c>
      <c r="O77" s="15" t="str">
        <f>IF($G77&gt;0,PORCENTAJES!E$2,"")</f>
        <v/>
      </c>
    </row>
    <row r="78" ht="15.75" customHeight="1">
      <c r="H78" s="19" t="str">
        <f>IF(NOT($A78=""),VLOOKUP($A78,GENERAL!$A$3:H$216,9,FALSE),"")</f>
        <v/>
      </c>
      <c r="I78" s="19" t="str">
        <f>IF(NOT($A78=""),VLOOKUP($A78,GENERAL!$A$3:I$216,10,FALSE),"")</f>
        <v/>
      </c>
      <c r="J78" s="19" t="str">
        <f>IF(NOT($A78=""),VLOOKUP($A78,GENERAL!$A$3:J$216,11,FALSE),"")</f>
        <v/>
      </c>
      <c r="K78" s="19" t="str">
        <f>IF(NOT($A78=""),VLOOKUP($A78,GENERAL!$A$3:K$216,12,FALSE),"")</f>
        <v/>
      </c>
      <c r="L78" s="15" t="str">
        <f>IF($G78&gt;0,PORCENTAJES!B$2,"")</f>
        <v/>
      </c>
      <c r="M78" s="15" t="str">
        <f>IF($G78&gt;0,PORCENTAJES!C$2,"")</f>
        <v/>
      </c>
      <c r="N78" s="15" t="str">
        <f>IF($G78&gt;0,PORCENTAJES!D$2,"")</f>
        <v/>
      </c>
      <c r="O78" s="15" t="str">
        <f>IF($G78&gt;0,PORCENTAJES!E$2,"")</f>
        <v/>
      </c>
    </row>
    <row r="79" ht="15.75" customHeight="1">
      <c r="H79" s="19" t="str">
        <f>IF(NOT($A79=""),VLOOKUP($A79,GENERAL!$A$3:H$216,9,FALSE),"")</f>
        <v/>
      </c>
      <c r="I79" s="19" t="str">
        <f>IF(NOT($A79=""),VLOOKUP($A79,GENERAL!$A$3:I$216,10,FALSE),"")</f>
        <v/>
      </c>
      <c r="J79" s="19" t="str">
        <f>IF(NOT($A79=""),VLOOKUP($A79,GENERAL!$A$3:J$216,11,FALSE),"")</f>
        <v/>
      </c>
      <c r="K79" s="19" t="str">
        <f>IF(NOT($A79=""),VLOOKUP($A79,GENERAL!$A$3:K$216,12,FALSE),"")</f>
        <v/>
      </c>
      <c r="L79" s="15" t="str">
        <f>IF($G79&gt;0,PORCENTAJES!B$2,"")</f>
        <v/>
      </c>
      <c r="M79" s="15" t="str">
        <f>IF($G79&gt;0,PORCENTAJES!C$2,"")</f>
        <v/>
      </c>
      <c r="N79" s="15" t="str">
        <f>IF($G79&gt;0,PORCENTAJES!D$2,"")</f>
        <v/>
      </c>
      <c r="O79" s="15" t="str">
        <f>IF($G79&gt;0,PORCENTAJES!E$2,"")</f>
        <v/>
      </c>
    </row>
    <row r="80" ht="15.75" customHeight="1">
      <c r="H80" s="19" t="str">
        <f>IF(NOT($A80=""),VLOOKUP($A80,GENERAL!$A$3:H$216,9,FALSE),"")</f>
        <v/>
      </c>
      <c r="I80" s="19" t="str">
        <f>IF(NOT($A80=""),VLOOKUP($A80,GENERAL!$A$3:I$216,10,FALSE),"")</f>
        <v/>
      </c>
      <c r="J80" s="19" t="str">
        <f>IF(NOT($A80=""),VLOOKUP($A80,GENERAL!$A$3:J$216,11,FALSE),"")</f>
        <v/>
      </c>
      <c r="K80" s="19" t="str">
        <f>IF(NOT($A80=""),VLOOKUP($A80,GENERAL!$A$3:K$216,12,FALSE),"")</f>
        <v/>
      </c>
      <c r="L80" s="15" t="str">
        <f>IF($G80&gt;0,PORCENTAJES!B$2,"")</f>
        <v/>
      </c>
      <c r="M80" s="15" t="str">
        <f>IF($G80&gt;0,PORCENTAJES!C$2,"")</f>
        <v/>
      </c>
      <c r="N80" s="15" t="str">
        <f>IF($G80&gt;0,PORCENTAJES!D$2,"")</f>
        <v/>
      </c>
      <c r="O80" s="15" t="str">
        <f>IF($G80&gt;0,PORCENTAJES!E$2,"")</f>
        <v/>
      </c>
    </row>
    <row r="81" ht="15.75" customHeight="1">
      <c r="H81" s="19" t="str">
        <f>IF(NOT($A81=""),VLOOKUP($A81,GENERAL!$A$3:H$216,9,FALSE),"")</f>
        <v/>
      </c>
      <c r="I81" s="19" t="str">
        <f>IF(NOT($A81=""),VLOOKUP($A81,GENERAL!$A$3:I$216,10,FALSE),"")</f>
        <v/>
      </c>
      <c r="J81" s="19" t="str">
        <f>IF(NOT($A81=""),VLOOKUP($A81,GENERAL!$A$3:J$216,11,FALSE),"")</f>
        <v/>
      </c>
      <c r="K81" s="19" t="str">
        <f>IF(NOT($A81=""),VLOOKUP($A81,GENERAL!$A$3:K$216,12,FALSE),"")</f>
        <v/>
      </c>
      <c r="L81" s="15" t="str">
        <f>IF($G81&gt;0,PORCENTAJES!B$2,"")</f>
        <v/>
      </c>
      <c r="M81" s="15" t="str">
        <f>IF($G81&gt;0,PORCENTAJES!C$2,"")</f>
        <v/>
      </c>
      <c r="N81" s="15" t="str">
        <f>IF($G81&gt;0,PORCENTAJES!D$2,"")</f>
        <v/>
      </c>
      <c r="O81" s="15" t="str">
        <f>IF($G81&gt;0,PORCENTAJES!E$2,"")</f>
        <v/>
      </c>
    </row>
    <row r="82" ht="15.75" customHeight="1">
      <c r="L82" s="15" t="str">
        <f>IF($G82&gt;0,PORCENTAJES!B$2,"")</f>
        <v/>
      </c>
      <c r="M82" s="15" t="str">
        <f>IF($G82&gt;0,PORCENTAJES!C$2,"")</f>
        <v/>
      </c>
      <c r="N82" s="15" t="str">
        <f>IF($G82&gt;0,PORCENTAJES!D$2,"")</f>
        <v/>
      </c>
      <c r="O82" s="15" t="str">
        <f>IF($G82&gt;0,PORCENTAJES!E$2,"")</f>
        <v/>
      </c>
    </row>
    <row r="83" ht="15.75" customHeight="1">
      <c r="L83" s="15" t="str">
        <f>IF($G83&gt;0,PORCENTAJES!B$2,"")</f>
        <v/>
      </c>
      <c r="M83" s="15" t="str">
        <f>IF($G83&gt;0,PORCENTAJES!C$2,"")</f>
        <v/>
      </c>
      <c r="N83" s="15" t="str">
        <f>IF($G83&gt;0,PORCENTAJES!D$2,"")</f>
        <v/>
      </c>
      <c r="O83" s="15" t="str">
        <f>IF($G83&gt;0,PORCENTAJES!E$2,"")</f>
        <v/>
      </c>
    </row>
    <row r="84" ht="15.75" customHeight="1">
      <c r="L84" s="15" t="str">
        <f>IF($G84&gt;0,PORCENTAJES!B$2,"")</f>
        <v/>
      </c>
      <c r="M84" s="15" t="str">
        <f>IF($G84&gt;0,PORCENTAJES!C$2,"")</f>
        <v/>
      </c>
      <c r="N84" s="15" t="str">
        <f>IF($G84&gt;0,PORCENTAJES!D$2,"")</f>
        <v/>
      </c>
      <c r="O84" s="15" t="str">
        <f>IF($G84&gt;0,PORCENTAJES!E$2,"")</f>
        <v/>
      </c>
    </row>
    <row r="85" ht="15.75" customHeight="1">
      <c r="L85" s="15" t="str">
        <f>IF($G85&gt;0,PORCENTAJES!B$2,"")</f>
        <v/>
      </c>
      <c r="M85" s="15" t="str">
        <f>IF($G85&gt;0,PORCENTAJES!C$2,"")</f>
        <v/>
      </c>
      <c r="N85" s="15" t="str">
        <f>IF($G85&gt;0,PORCENTAJES!D$2,"")</f>
        <v/>
      </c>
      <c r="O85" s="15" t="str">
        <f>IF($G85&gt;0,PORCENTAJES!E$2,"")</f>
        <v/>
      </c>
    </row>
    <row r="86" ht="15.75" customHeight="1">
      <c r="L86" s="15" t="str">
        <f>IF($G86&gt;0,PORCENTAJES!B$2,"")</f>
        <v/>
      </c>
      <c r="M86" s="15" t="str">
        <f>IF($G86&gt;0,PORCENTAJES!C$2,"")</f>
        <v/>
      </c>
      <c r="N86" s="15" t="str">
        <f>IF($G86&gt;0,PORCENTAJES!D$2,"")</f>
        <v/>
      </c>
      <c r="O86" s="15" t="str">
        <f>IF($G86&gt;0,PORCENTAJES!E$2,"")</f>
        <v/>
      </c>
    </row>
    <row r="87" ht="15.75" customHeight="1">
      <c r="L87" s="15" t="str">
        <f>IF($G87&gt;0,PORCENTAJES!B$2,"")</f>
        <v/>
      </c>
      <c r="M87" s="15" t="str">
        <f>IF($G87&gt;0,PORCENTAJES!C$2,"")</f>
        <v/>
      </c>
      <c r="N87" s="15" t="str">
        <f>IF($G87&gt;0,PORCENTAJES!D$2,"")</f>
        <v/>
      </c>
      <c r="O87" s="15" t="str">
        <f>IF($G87&gt;0,PORCENTAJES!E$2,"")</f>
        <v/>
      </c>
    </row>
    <row r="88" ht="15.75" customHeight="1">
      <c r="L88" s="15" t="str">
        <f>IF($G88&gt;0,PORCENTAJES!B$2,"")</f>
        <v/>
      </c>
      <c r="M88" s="15" t="str">
        <f>IF($G88&gt;0,PORCENTAJES!C$2,"")</f>
        <v/>
      </c>
      <c r="N88" s="15" t="str">
        <f>IF($G88&gt;0,PORCENTAJES!D$2,"")</f>
        <v/>
      </c>
      <c r="O88" s="15" t="str">
        <f>IF($G88&gt;0,PORCENTAJES!E$2,"")</f>
        <v/>
      </c>
    </row>
    <row r="89" ht="15.75" customHeight="1">
      <c r="L89" s="15" t="str">
        <f>IF($G89&gt;0,PORCENTAJES!B$2,"")</f>
        <v/>
      </c>
      <c r="M89" s="15" t="str">
        <f>IF($G89&gt;0,PORCENTAJES!C$2,"")</f>
        <v/>
      </c>
      <c r="N89" s="15" t="str">
        <f>IF($G89&gt;0,PORCENTAJES!D$2,"")</f>
        <v/>
      </c>
      <c r="O89" s="15" t="str">
        <f>IF($G89&gt;0,PORCENTAJES!E$2,"")</f>
        <v/>
      </c>
    </row>
    <row r="90" ht="15.75" customHeight="1">
      <c r="L90" s="15" t="str">
        <f>IF($G90&gt;0,PORCENTAJES!B$2,"")</f>
        <v/>
      </c>
      <c r="M90" s="15" t="str">
        <f>IF($G90&gt;0,PORCENTAJES!C$2,"")</f>
        <v/>
      </c>
      <c r="N90" s="15" t="str">
        <f>IF($G90&gt;0,PORCENTAJES!D$2,"")</f>
        <v/>
      </c>
      <c r="O90" s="15" t="str">
        <f>IF($G90&gt;0,PORCENTAJES!E$2,"")</f>
        <v/>
      </c>
    </row>
    <row r="91" ht="15.75" customHeight="1">
      <c r="L91" s="15" t="str">
        <f>IF($G91&gt;0,PORCENTAJES!B$2,"")</f>
        <v/>
      </c>
      <c r="M91" s="15" t="str">
        <f>IF($G91&gt;0,PORCENTAJES!C$2,"")</f>
        <v/>
      </c>
      <c r="N91" s="15" t="str">
        <f>IF($G91&gt;0,PORCENTAJES!D$2,"")</f>
        <v/>
      </c>
      <c r="O91" s="15" t="str">
        <f>IF($G91&gt;0,PORCENTAJES!E$2,"")</f>
        <v/>
      </c>
    </row>
    <row r="92" ht="15.75" customHeight="1">
      <c r="L92" s="15" t="str">
        <f>IF($G92&gt;0,PORCENTAJES!B$2,"")</f>
        <v/>
      </c>
      <c r="M92" s="15" t="str">
        <f>IF($G92&gt;0,PORCENTAJES!C$2,"")</f>
        <v/>
      </c>
      <c r="N92" s="15" t="str">
        <f>IF($G92&gt;0,PORCENTAJES!D$2,"")</f>
        <v/>
      </c>
      <c r="O92" s="15" t="str">
        <f>IF($G92&gt;0,PORCENTAJES!E$2,"")</f>
        <v/>
      </c>
    </row>
    <row r="93" ht="15.75" customHeight="1">
      <c r="L93" s="15" t="str">
        <f>IF($G93&gt;0,PORCENTAJES!B$2,"")</f>
        <v/>
      </c>
      <c r="M93" s="15" t="str">
        <f>IF($G93&gt;0,PORCENTAJES!C$2,"")</f>
        <v/>
      </c>
      <c r="N93" s="15" t="str">
        <f>IF($G93&gt;0,PORCENTAJES!D$2,"")</f>
        <v/>
      </c>
      <c r="O93" s="15" t="str">
        <f>IF($G93&gt;0,PORCENTAJES!E$2,"")</f>
        <v/>
      </c>
    </row>
    <row r="94" ht="15.75" customHeight="1">
      <c r="L94" s="15" t="str">
        <f>IF($G94&gt;0,PORCENTAJES!B$2,"")</f>
        <v/>
      </c>
      <c r="M94" s="15" t="str">
        <f>IF($G94&gt;0,PORCENTAJES!C$2,"")</f>
        <v/>
      </c>
      <c r="N94" s="15" t="str">
        <f>IF($G94&gt;0,PORCENTAJES!D$2,"")</f>
        <v/>
      </c>
      <c r="O94" s="15" t="str">
        <f>IF($G94&gt;0,PORCENTAJES!E$2,"")</f>
        <v/>
      </c>
    </row>
    <row r="95" ht="15.75" customHeight="1">
      <c r="L95" s="15" t="str">
        <f>IF($G95&gt;0,PORCENTAJES!B$2,"")</f>
        <v/>
      </c>
      <c r="M95" s="15" t="str">
        <f>IF($G95&gt;0,PORCENTAJES!C$2,"")</f>
        <v/>
      </c>
      <c r="N95" s="15" t="str">
        <f>IF($G95&gt;0,PORCENTAJES!D$2,"")</f>
        <v/>
      </c>
      <c r="O95" s="15" t="str">
        <f>IF($G95&gt;0,PORCENTAJES!E$2,"")</f>
        <v/>
      </c>
    </row>
    <row r="96" ht="15.75" customHeight="1">
      <c r="L96" s="15" t="str">
        <f>IF($G96&gt;0,PORCENTAJES!B$2,"")</f>
        <v/>
      </c>
      <c r="M96" s="15" t="str">
        <f>IF($G96&gt;0,PORCENTAJES!C$2,"")</f>
        <v/>
      </c>
      <c r="N96" s="15" t="str">
        <f>IF($G96&gt;0,PORCENTAJES!D$2,"")</f>
        <v/>
      </c>
      <c r="O96" s="15" t="str">
        <f>IF($G96&gt;0,PORCENTAJES!E$2,"")</f>
        <v/>
      </c>
    </row>
    <row r="97" ht="15.75" customHeight="1">
      <c r="L97" s="15" t="str">
        <f>IF($G97&gt;0,PORCENTAJES!B$2,"")</f>
        <v/>
      </c>
      <c r="M97" s="15" t="str">
        <f>IF($G97&gt;0,PORCENTAJES!C$2,"")</f>
        <v/>
      </c>
      <c r="N97" s="15" t="str">
        <f>IF($G97&gt;0,PORCENTAJES!D$2,"")</f>
        <v/>
      </c>
      <c r="O97" s="15" t="str">
        <f>IF($G97&gt;0,PORCENTAJES!E$2,"")</f>
        <v/>
      </c>
    </row>
    <row r="98" ht="15.75" customHeight="1">
      <c r="L98" s="15" t="str">
        <f>IF($G98&gt;0,PORCENTAJES!B$2,"")</f>
        <v/>
      </c>
      <c r="M98" s="15" t="str">
        <f>IF($G98&gt;0,PORCENTAJES!C$2,"")</f>
        <v/>
      </c>
      <c r="N98" s="15" t="str">
        <f>IF($G98&gt;0,PORCENTAJES!D$2,"")</f>
        <v/>
      </c>
      <c r="O98" s="15" t="str">
        <f>IF($G98&gt;0,PORCENTAJES!E$2,"")</f>
        <v/>
      </c>
    </row>
    <row r="99" ht="15.75" customHeight="1">
      <c r="L99" s="15" t="str">
        <f>IF($G99&gt;0,PORCENTAJES!B$2,"")</f>
        <v/>
      </c>
      <c r="M99" s="15" t="str">
        <f>IF($G99&gt;0,PORCENTAJES!C$2,"")</f>
        <v/>
      </c>
      <c r="N99" s="15" t="str">
        <f>IF($G99&gt;0,PORCENTAJES!D$2,"")</f>
        <v/>
      </c>
      <c r="O99" s="15" t="str">
        <f>IF($G99&gt;0,PORCENTAJES!E$2,"")</f>
        <v/>
      </c>
    </row>
    <row r="100" ht="15.75" customHeight="1">
      <c r="L100" s="15" t="str">
        <f>IF($G100&gt;0,PORCENTAJES!B$2,"")</f>
        <v/>
      </c>
      <c r="M100" s="15" t="str">
        <f>IF($G100&gt;0,PORCENTAJES!C$2,"")</f>
        <v/>
      </c>
      <c r="N100" s="15" t="str">
        <f>IF($G100&gt;0,PORCENTAJES!D$2,"")</f>
        <v/>
      </c>
      <c r="O100" s="15" t="str">
        <f>IF($G100&gt;0,PORCENTAJES!E$2,"")</f>
        <v/>
      </c>
    </row>
    <row r="101" ht="15.75" customHeight="1">
      <c r="L101" s="15" t="str">
        <f>IF($G101&gt;0,PORCENTAJES!B$2,"")</f>
        <v/>
      </c>
      <c r="M101" s="15" t="str">
        <f>IF($G101&gt;0,PORCENTAJES!C$2,"")</f>
        <v/>
      </c>
      <c r="N101" s="15" t="str">
        <f>IF($G101&gt;0,PORCENTAJES!D$2,"")</f>
        <v/>
      </c>
      <c r="O101" s="15" t="str">
        <f>IF($G101&gt;0,PORCENTAJES!E$2,"")</f>
        <v/>
      </c>
    </row>
    <row r="102" ht="15.75" customHeight="1">
      <c r="L102" s="15" t="str">
        <f>IF($G102&gt;0,PORCENTAJES!B$2,"")</f>
        <v/>
      </c>
      <c r="M102" s="15" t="str">
        <f>IF($G102&gt;0,PORCENTAJES!C$2,"")</f>
        <v/>
      </c>
      <c r="N102" s="15" t="str">
        <f>IF($G102&gt;0,PORCENTAJES!D$2,"")</f>
        <v/>
      </c>
      <c r="O102" s="15" t="str">
        <f>IF($G102&gt;0,PORCENTAJES!E$2,"")</f>
        <v/>
      </c>
    </row>
    <row r="103" ht="15.75" customHeight="1">
      <c r="L103" s="15" t="str">
        <f>IF($G103&gt;0,PORCENTAJES!B$2,"")</f>
        <v/>
      </c>
      <c r="M103" s="15" t="str">
        <f>IF($G103&gt;0,PORCENTAJES!C$2,"")</f>
        <v/>
      </c>
      <c r="N103" s="15" t="str">
        <f>IF($G103&gt;0,PORCENTAJES!D$2,"")</f>
        <v/>
      </c>
      <c r="O103" s="15" t="str">
        <f>IF($G103&gt;0,PORCENTAJES!E$2,"")</f>
        <v/>
      </c>
    </row>
    <row r="104" ht="15.75" customHeight="1">
      <c r="L104" s="15" t="str">
        <f>IF($G104&gt;0,PORCENTAJES!B$2,"")</f>
        <v/>
      </c>
      <c r="M104" s="15" t="str">
        <f>IF($G104&gt;0,PORCENTAJES!C$2,"")</f>
        <v/>
      </c>
      <c r="N104" s="15" t="str">
        <f>IF($G104&gt;0,PORCENTAJES!D$2,"")</f>
        <v/>
      </c>
      <c r="O104" s="15" t="str">
        <f>IF($G104&gt;0,PORCENTAJES!E$2,"")</f>
        <v/>
      </c>
    </row>
    <row r="105" ht="15.75" customHeight="1">
      <c r="L105" s="15" t="str">
        <f>IF($G105&gt;0,PORCENTAJES!B$2,"")</f>
        <v/>
      </c>
      <c r="M105" s="15" t="str">
        <f>IF($G105&gt;0,PORCENTAJES!C$2,"")</f>
        <v/>
      </c>
      <c r="N105" s="15" t="str">
        <f>IF($G105&gt;0,PORCENTAJES!D$2,"")</f>
        <v/>
      </c>
      <c r="O105" s="15" t="str">
        <f>IF($G105&gt;0,PORCENTAJES!E$2,"")</f>
        <v/>
      </c>
    </row>
    <row r="106" ht="15.75" customHeight="1">
      <c r="L106" s="15" t="str">
        <f>IF($G106&gt;0,PORCENTAJES!B$2,"")</f>
        <v/>
      </c>
      <c r="M106" s="15" t="str">
        <f>IF($G106&gt;0,PORCENTAJES!C$2,"")</f>
        <v/>
      </c>
      <c r="N106" s="15" t="str">
        <f>IF($G106&gt;0,PORCENTAJES!D$2,"")</f>
        <v/>
      </c>
      <c r="O106" s="15" t="str">
        <f>IF($G106&gt;0,PORCENTAJES!E$2,"")</f>
        <v/>
      </c>
    </row>
    <row r="107" ht="15.75" customHeight="1">
      <c r="L107" s="15" t="str">
        <f>IF($G107&gt;0,PORCENTAJES!B$2,"")</f>
        <v/>
      </c>
      <c r="M107" s="15" t="str">
        <f>IF($G107&gt;0,PORCENTAJES!C$2,"")</f>
        <v/>
      </c>
      <c r="N107" s="15" t="str">
        <f>IF($G107&gt;0,PORCENTAJES!D$2,"")</f>
        <v/>
      </c>
      <c r="O107" s="15" t="str">
        <f>IF($G107&gt;0,PORCENTAJES!E$2,"")</f>
        <v/>
      </c>
    </row>
    <row r="108" ht="15.75" customHeight="1">
      <c r="L108" s="15" t="str">
        <f>IF($G108&gt;0,PORCENTAJES!B$2,"")</f>
        <v/>
      </c>
      <c r="M108" s="15" t="str">
        <f>IF($G108&gt;0,PORCENTAJES!C$2,"")</f>
        <v/>
      </c>
      <c r="N108" s="15" t="str">
        <f>IF($G108&gt;0,PORCENTAJES!D$2,"")</f>
        <v/>
      </c>
      <c r="O108" s="15" t="str">
        <f>IF($G108&gt;0,PORCENTAJES!E$2,"")</f>
        <v/>
      </c>
    </row>
    <row r="109" ht="15.75" customHeight="1">
      <c r="L109" s="15" t="str">
        <f>IF($G109&gt;0,PORCENTAJES!B$2,"")</f>
        <v/>
      </c>
      <c r="M109" s="15" t="str">
        <f>IF($G109&gt;0,PORCENTAJES!C$2,"")</f>
        <v/>
      </c>
      <c r="N109" s="15" t="str">
        <f>IF($G109&gt;0,PORCENTAJES!D$2,"")</f>
        <v/>
      </c>
      <c r="O109" s="15" t="str">
        <f>IF($G109&gt;0,PORCENTAJES!E$2,"")</f>
        <v/>
      </c>
    </row>
    <row r="110" ht="15.75" customHeight="1">
      <c r="L110" s="15" t="str">
        <f>IF($G110&gt;0,PORCENTAJES!B$2,"")</f>
        <v/>
      </c>
      <c r="M110" s="15" t="str">
        <f>IF($G110&gt;0,PORCENTAJES!C$2,"")</f>
        <v/>
      </c>
      <c r="N110" s="15" t="str">
        <f>IF($G110&gt;0,PORCENTAJES!D$2,"")</f>
        <v/>
      </c>
      <c r="O110" s="15" t="str">
        <f>IF($G110&gt;0,PORCENTAJES!E$2,"")</f>
        <v/>
      </c>
    </row>
    <row r="111" ht="15.75" customHeight="1">
      <c r="L111" s="15" t="str">
        <f>IF($G111&gt;0,PORCENTAJES!B$2,"")</f>
        <v/>
      </c>
      <c r="M111" s="15" t="str">
        <f>IF($G111&gt;0,PORCENTAJES!C$2,"")</f>
        <v/>
      </c>
      <c r="N111" s="15" t="str">
        <f>IF($G111&gt;0,PORCENTAJES!D$2,"")</f>
        <v/>
      </c>
      <c r="O111" s="15" t="str">
        <f>IF($G111&gt;0,PORCENTAJES!E$2,"")</f>
        <v/>
      </c>
    </row>
    <row r="112" ht="15.75" customHeight="1">
      <c r="L112" s="15" t="str">
        <f>IF($G112&gt;0,PORCENTAJES!B$2,"")</f>
        <v/>
      </c>
      <c r="M112" s="15" t="str">
        <f>IF($G112&gt;0,PORCENTAJES!C$2,"")</f>
        <v/>
      </c>
      <c r="N112" s="15" t="str">
        <f>IF($G112&gt;0,PORCENTAJES!D$2,"")</f>
        <v/>
      </c>
      <c r="O112" s="15" t="str">
        <f>IF($G112&gt;0,PORCENTAJES!E$2,"")</f>
        <v/>
      </c>
    </row>
    <row r="113" ht="15.75" customHeight="1">
      <c r="L113" s="15" t="str">
        <f>IF($G113&gt;0,PORCENTAJES!B$2,"")</f>
        <v/>
      </c>
      <c r="M113" s="15" t="str">
        <f>IF($G113&gt;0,PORCENTAJES!C$2,"")</f>
        <v/>
      </c>
      <c r="N113" s="15" t="str">
        <f>IF($G113&gt;0,PORCENTAJES!D$2,"")</f>
        <v/>
      </c>
      <c r="O113" s="15" t="str">
        <f>IF($G113&gt;0,PORCENTAJES!E$2,"")</f>
        <v/>
      </c>
    </row>
    <row r="114" ht="15.75" customHeight="1">
      <c r="L114" s="15" t="str">
        <f>IF($G114&gt;0,PORCENTAJES!B$2,"")</f>
        <v/>
      </c>
      <c r="M114" s="15" t="str">
        <f>IF($G114&gt;0,PORCENTAJES!C$2,"")</f>
        <v/>
      </c>
      <c r="N114" s="15" t="str">
        <f>IF($G114&gt;0,PORCENTAJES!D$2,"")</f>
        <v/>
      </c>
      <c r="O114" s="15" t="str">
        <f>IF($G114&gt;0,PORCENTAJES!E$2,"")</f>
        <v/>
      </c>
    </row>
    <row r="115" ht="15.75" customHeight="1">
      <c r="L115" s="15" t="str">
        <f>IF($G115&gt;0,PORCENTAJES!B$2,"")</f>
        <v/>
      </c>
      <c r="M115" s="15" t="str">
        <f>IF($G115&gt;0,PORCENTAJES!C$2,"")</f>
        <v/>
      </c>
      <c r="N115" s="15" t="str">
        <f>IF($G115&gt;0,PORCENTAJES!D$2,"")</f>
        <v/>
      </c>
      <c r="O115" s="15" t="str">
        <f>IF($G115&gt;0,PORCENTAJES!E$2,"")</f>
        <v/>
      </c>
    </row>
    <row r="116" ht="15.75" customHeight="1">
      <c r="L116" s="15" t="str">
        <f>IF($G116&gt;0,PORCENTAJES!B$2,"")</f>
        <v/>
      </c>
      <c r="M116" s="15" t="str">
        <f>IF($G116&gt;0,PORCENTAJES!C$2,"")</f>
        <v/>
      </c>
      <c r="N116" s="15" t="str">
        <f>IF($G116&gt;0,PORCENTAJES!D$2,"")</f>
        <v/>
      </c>
      <c r="O116" s="15" t="str">
        <f>IF($G116&gt;0,PORCENTAJES!E$2,"")</f>
        <v/>
      </c>
    </row>
    <row r="117" ht="15.75" customHeight="1">
      <c r="L117" s="15" t="str">
        <f>IF($G117&gt;0,PORCENTAJES!B$2,"")</f>
        <v/>
      </c>
      <c r="M117" s="15" t="str">
        <f>IF($G117&gt;0,PORCENTAJES!C$2,"")</f>
        <v/>
      </c>
      <c r="N117" s="15" t="str">
        <f>IF($G117&gt;0,PORCENTAJES!D$2,"")</f>
        <v/>
      </c>
      <c r="O117" s="15" t="str">
        <f>IF($G117&gt;0,PORCENTAJES!E$2,"")</f>
        <v/>
      </c>
    </row>
    <row r="118" ht="15.75" customHeight="1">
      <c r="L118" s="15" t="str">
        <f>IF($G118&gt;0,PORCENTAJES!B$2,"")</f>
        <v/>
      </c>
      <c r="M118" s="15" t="str">
        <f>IF($G118&gt;0,PORCENTAJES!C$2,"")</f>
        <v/>
      </c>
      <c r="N118" s="15" t="str">
        <f>IF($G118&gt;0,PORCENTAJES!D$2,"")</f>
        <v/>
      </c>
      <c r="O118" s="15" t="str">
        <f>IF($G118&gt;0,PORCENTAJES!E$2,"")</f>
        <v/>
      </c>
    </row>
    <row r="119" ht="15.75" customHeight="1">
      <c r="L119" s="15" t="str">
        <f>IF($G119&gt;0,PORCENTAJES!B$2,"")</f>
        <v/>
      </c>
      <c r="M119" s="15" t="str">
        <f>IF($G119&gt;0,PORCENTAJES!C$2,"")</f>
        <v/>
      </c>
      <c r="N119" s="15" t="str">
        <f>IF($G119&gt;0,PORCENTAJES!D$2,"")</f>
        <v/>
      </c>
      <c r="O119" s="15" t="str">
        <f>IF($G119&gt;0,PORCENTAJES!E$2,"")</f>
        <v/>
      </c>
    </row>
    <row r="120" ht="15.75" customHeight="1">
      <c r="L120" s="15" t="str">
        <f>IF($G120&gt;0,PORCENTAJES!B$2,"")</f>
        <v/>
      </c>
      <c r="M120" s="15" t="str">
        <f>IF($G120&gt;0,PORCENTAJES!C$2,"")</f>
        <v/>
      </c>
      <c r="N120" s="15" t="str">
        <f>IF($G120&gt;0,PORCENTAJES!D$2,"")</f>
        <v/>
      </c>
      <c r="O120" s="15" t="str">
        <f>IF($G120&gt;0,PORCENTAJES!E$2,"")</f>
        <v/>
      </c>
    </row>
    <row r="121" ht="15.75" customHeight="1">
      <c r="L121" s="15" t="str">
        <f>IF($G121&gt;0,PORCENTAJES!B$2,"")</f>
        <v/>
      </c>
      <c r="M121" s="15" t="str">
        <f>IF($G121&gt;0,PORCENTAJES!C$2,"")</f>
        <v/>
      </c>
      <c r="N121" s="15" t="str">
        <f>IF($G121&gt;0,PORCENTAJES!D$2,"")</f>
        <v/>
      </c>
      <c r="O121" s="15" t="str">
        <f>IF($G121&gt;0,PORCENTAJES!E$2,"")</f>
        <v/>
      </c>
    </row>
    <row r="122" ht="15.75" customHeight="1">
      <c r="L122" s="15" t="str">
        <f>IF($G122&gt;0,PORCENTAJES!B$2,"")</f>
        <v/>
      </c>
      <c r="M122" s="15" t="str">
        <f>IF($G122&gt;0,PORCENTAJES!C$2,"")</f>
        <v/>
      </c>
      <c r="N122" s="15" t="str">
        <f>IF($G122&gt;0,PORCENTAJES!D$2,"")</f>
        <v/>
      </c>
      <c r="O122" s="15" t="str">
        <f>IF($G122&gt;0,PORCENTAJES!E$2,"")</f>
        <v/>
      </c>
    </row>
    <row r="123" ht="15.75" customHeight="1">
      <c r="L123" s="15" t="str">
        <f>IF($G123&gt;0,PORCENTAJES!B$2,"")</f>
        <v/>
      </c>
      <c r="M123" s="15" t="str">
        <f>IF($G123&gt;0,PORCENTAJES!C$2,"")</f>
        <v/>
      </c>
      <c r="N123" s="15" t="str">
        <f>IF($G123&gt;0,PORCENTAJES!D$2,"")</f>
        <v/>
      </c>
      <c r="O123" s="15" t="str">
        <f>IF($G123&gt;0,PORCENTAJES!E$2,"")</f>
        <v/>
      </c>
    </row>
    <row r="124" ht="15.75" customHeight="1">
      <c r="L124" s="15" t="str">
        <f>IF($G124&gt;0,PORCENTAJES!B$2,"")</f>
        <v/>
      </c>
      <c r="M124" s="15" t="str">
        <f>IF($G124&gt;0,PORCENTAJES!C$2,"")</f>
        <v/>
      </c>
      <c r="N124" s="15" t="str">
        <f>IF($G124&gt;0,PORCENTAJES!D$2,"")</f>
        <v/>
      </c>
      <c r="O124" s="15" t="str">
        <f>IF($G124&gt;0,PORCENTAJES!E$2,"")</f>
        <v/>
      </c>
    </row>
    <row r="125" ht="15.75" customHeight="1">
      <c r="L125" s="15" t="str">
        <f>IF($G125&gt;0,PORCENTAJES!B$2,"")</f>
        <v/>
      </c>
      <c r="M125" s="15" t="str">
        <f>IF($G125&gt;0,PORCENTAJES!C$2,"")</f>
        <v/>
      </c>
      <c r="N125" s="15" t="str">
        <f>IF($G125&gt;0,PORCENTAJES!D$2,"")</f>
        <v/>
      </c>
      <c r="O125" s="15" t="str">
        <f>IF($G125&gt;0,PORCENTAJES!E$2,"")</f>
        <v/>
      </c>
    </row>
    <row r="126" ht="15.75" customHeight="1">
      <c r="L126" s="15" t="str">
        <f>IF($G126&gt;0,PORCENTAJES!B$2,"")</f>
        <v/>
      </c>
      <c r="M126" s="15" t="str">
        <f>IF($G126&gt;0,PORCENTAJES!C$2,"")</f>
        <v/>
      </c>
      <c r="N126" s="15" t="str">
        <f>IF($G126&gt;0,PORCENTAJES!D$2,"")</f>
        <v/>
      </c>
      <c r="O126" s="15" t="str">
        <f>IF($G126&gt;0,PORCENTAJES!E$2,"")</f>
        <v/>
      </c>
    </row>
    <row r="127" ht="15.75" customHeight="1">
      <c r="L127" s="15" t="str">
        <f>IF($G127&gt;0,PORCENTAJES!B$2,"")</f>
        <v/>
      </c>
      <c r="M127" s="15" t="str">
        <f>IF($G127&gt;0,PORCENTAJES!C$2,"")</f>
        <v/>
      </c>
      <c r="N127" s="15" t="str">
        <f>IF($G127&gt;0,PORCENTAJES!D$2,"")</f>
        <v/>
      </c>
      <c r="O127" s="15" t="str">
        <f>IF($G127&gt;0,PORCENTAJES!E$2,"")</f>
        <v/>
      </c>
    </row>
    <row r="128" ht="15.75" customHeight="1">
      <c r="L128" s="15" t="str">
        <f>IF($G128&gt;0,PORCENTAJES!B$2,"")</f>
        <v/>
      </c>
      <c r="M128" s="15" t="str">
        <f>IF($G128&gt;0,PORCENTAJES!C$2,"")</f>
        <v/>
      </c>
      <c r="N128" s="15" t="str">
        <f>IF($G128&gt;0,PORCENTAJES!D$2,"")</f>
        <v/>
      </c>
      <c r="O128" s="15" t="str">
        <f>IF($G128&gt;0,PORCENTAJES!E$2,"")</f>
        <v/>
      </c>
    </row>
    <row r="129" ht="15.75" customHeight="1">
      <c r="L129" s="15" t="str">
        <f>IF($G129&gt;0,PORCENTAJES!B$2,"")</f>
        <v/>
      </c>
      <c r="M129" s="15" t="str">
        <f>IF($G129&gt;0,PORCENTAJES!C$2,"")</f>
        <v/>
      </c>
      <c r="N129" s="15" t="str">
        <f>IF($G129&gt;0,PORCENTAJES!D$2,"")</f>
        <v/>
      </c>
      <c r="O129" s="15" t="str">
        <f>IF($G129&gt;0,PORCENTAJES!E$2,"")</f>
        <v/>
      </c>
    </row>
    <row r="130" ht="15.75" customHeight="1">
      <c r="L130" s="15" t="str">
        <f>IF($G130&gt;0,PORCENTAJES!B$2,"")</f>
        <v/>
      </c>
      <c r="M130" s="15" t="str">
        <f>IF($G130&gt;0,PORCENTAJES!C$2,"")</f>
        <v/>
      </c>
      <c r="N130" s="15" t="str">
        <f>IF($G130&gt;0,PORCENTAJES!D$2,"")</f>
        <v/>
      </c>
      <c r="O130" s="15" t="str">
        <f>IF($G130&gt;0,PORCENTAJES!E$2,"")</f>
        <v/>
      </c>
    </row>
    <row r="131" ht="15.75" customHeight="1">
      <c r="L131" s="15" t="str">
        <f>IF($G131&gt;0,PORCENTAJES!B$2,"")</f>
        <v/>
      </c>
      <c r="M131" s="15" t="str">
        <f>IF($G131&gt;0,PORCENTAJES!C$2,"")</f>
        <v/>
      </c>
      <c r="N131" s="15" t="str">
        <f>IF($G131&gt;0,PORCENTAJES!D$2,"")</f>
        <v/>
      </c>
      <c r="O131" s="15" t="str">
        <f>IF($G131&gt;0,PORCENTAJES!E$2,"")</f>
        <v/>
      </c>
    </row>
    <row r="132" ht="15.75" customHeight="1">
      <c r="L132" s="15" t="str">
        <f>IF($G132&gt;0,PORCENTAJES!B$2,"")</f>
        <v/>
      </c>
      <c r="M132" s="15" t="str">
        <f>IF($G132&gt;0,PORCENTAJES!C$2,"")</f>
        <v/>
      </c>
      <c r="N132" s="15" t="str">
        <f>IF($G132&gt;0,PORCENTAJES!D$2,"")</f>
        <v/>
      </c>
      <c r="O132" s="15" t="str">
        <f>IF($G132&gt;0,PORCENTAJES!E$2,"")</f>
        <v/>
      </c>
    </row>
    <row r="133" ht="15.75" customHeight="1">
      <c r="L133" s="15" t="str">
        <f>IF($G133&gt;0,PORCENTAJES!B$2,"")</f>
        <v/>
      </c>
      <c r="M133" s="15" t="str">
        <f>IF($G133&gt;0,PORCENTAJES!C$2,"")</f>
        <v/>
      </c>
      <c r="N133" s="15" t="str">
        <f>IF($G133&gt;0,PORCENTAJES!D$2,"")</f>
        <v/>
      </c>
      <c r="O133" s="15" t="str">
        <f>IF($G133&gt;0,PORCENTAJES!E$2,"")</f>
        <v/>
      </c>
    </row>
    <row r="134" ht="15.75" customHeight="1">
      <c r="L134" s="15" t="str">
        <f>IF($G134&gt;0,PORCENTAJES!B$2,"")</f>
        <v/>
      </c>
      <c r="M134" s="15" t="str">
        <f>IF($G134&gt;0,PORCENTAJES!C$2,"")</f>
        <v/>
      </c>
      <c r="N134" s="15" t="str">
        <f>IF($G134&gt;0,PORCENTAJES!D$2,"")</f>
        <v/>
      </c>
      <c r="O134" s="15" t="str">
        <f>IF($G134&gt;0,PORCENTAJES!E$2,"")</f>
        <v/>
      </c>
    </row>
    <row r="135" ht="15.75" customHeight="1">
      <c r="L135" s="15" t="str">
        <f>IF($G135&gt;0,PORCENTAJES!B$2,"")</f>
        <v/>
      </c>
      <c r="M135" s="15" t="str">
        <f>IF($G135&gt;0,PORCENTAJES!C$2,"")</f>
        <v/>
      </c>
      <c r="N135" s="15" t="str">
        <f>IF($G135&gt;0,PORCENTAJES!D$2,"")</f>
        <v/>
      </c>
      <c r="O135" s="15" t="str">
        <f>IF($G135&gt;0,PORCENTAJES!E$2,"")</f>
        <v/>
      </c>
    </row>
    <row r="136" ht="15.75" customHeight="1">
      <c r="L136" s="15" t="str">
        <f>IF($G136&gt;0,PORCENTAJES!B$2,"")</f>
        <v/>
      </c>
      <c r="M136" s="15" t="str">
        <f>IF($G136&gt;0,PORCENTAJES!C$2,"")</f>
        <v/>
      </c>
      <c r="N136" s="15" t="str">
        <f>IF($G136&gt;0,PORCENTAJES!D$2,"")</f>
        <v/>
      </c>
      <c r="O136" s="15" t="str">
        <f>IF($G136&gt;0,PORCENTAJES!E$2,"")</f>
        <v/>
      </c>
    </row>
    <row r="137" ht="15.75" customHeight="1">
      <c r="L137" s="15" t="str">
        <f>IF($G137&gt;0,PORCENTAJES!B$2,"")</f>
        <v/>
      </c>
      <c r="M137" s="15" t="str">
        <f>IF($G137&gt;0,PORCENTAJES!C$2,"")</f>
        <v/>
      </c>
      <c r="N137" s="15" t="str">
        <f>IF($G137&gt;0,PORCENTAJES!D$2,"")</f>
        <v/>
      </c>
      <c r="O137" s="15" t="str">
        <f>IF($G137&gt;0,PORCENTAJES!E$2,"")</f>
        <v/>
      </c>
    </row>
    <row r="138" ht="15.75" customHeight="1">
      <c r="L138" s="15" t="str">
        <f>IF($G138&gt;0,PORCENTAJES!B$2,"")</f>
        <v/>
      </c>
      <c r="M138" s="15" t="str">
        <f>IF($G138&gt;0,PORCENTAJES!C$2,"")</f>
        <v/>
      </c>
      <c r="N138" s="15" t="str">
        <f>IF($G138&gt;0,PORCENTAJES!D$2,"")</f>
        <v/>
      </c>
      <c r="O138" s="15" t="str">
        <f>IF($G138&gt;0,PORCENTAJES!E$2,"")</f>
        <v/>
      </c>
    </row>
    <row r="139" ht="15.75" customHeight="1">
      <c r="L139" s="15" t="str">
        <f>IF($G139&gt;0,PORCENTAJES!B$2,"")</f>
        <v/>
      </c>
      <c r="M139" s="15" t="str">
        <f>IF($G139&gt;0,PORCENTAJES!C$2,"")</f>
        <v/>
      </c>
      <c r="N139" s="15" t="str">
        <f>IF($G139&gt;0,PORCENTAJES!D$2,"")</f>
        <v/>
      </c>
      <c r="O139" s="15" t="str">
        <f>IF($G139&gt;0,PORCENTAJES!E$2,"")</f>
        <v/>
      </c>
    </row>
    <row r="140" ht="15.75" customHeight="1">
      <c r="L140" s="15" t="str">
        <f>IF($G140&gt;0,PORCENTAJES!B$2,"")</f>
        <v/>
      </c>
      <c r="M140" s="15" t="str">
        <f>IF($G140&gt;0,PORCENTAJES!C$2,"")</f>
        <v/>
      </c>
      <c r="N140" s="15" t="str">
        <f>IF($G140&gt;0,PORCENTAJES!D$2,"")</f>
        <v/>
      </c>
      <c r="O140" s="15" t="str">
        <f>IF($G140&gt;0,PORCENTAJES!E$2,"")</f>
        <v/>
      </c>
    </row>
    <row r="141" ht="15.75" customHeight="1">
      <c r="L141" s="15" t="str">
        <f>IF($G141&gt;0,PORCENTAJES!B$2,"")</f>
        <v/>
      </c>
      <c r="M141" s="15" t="str">
        <f>IF($G141&gt;0,PORCENTAJES!C$2,"")</f>
        <v/>
      </c>
      <c r="N141" s="15" t="str">
        <f>IF($G141&gt;0,PORCENTAJES!D$2,"")</f>
        <v/>
      </c>
      <c r="O141" s="15" t="str">
        <f>IF($G141&gt;0,PORCENTAJES!E$2,"")</f>
        <v/>
      </c>
    </row>
    <row r="142" ht="15.75" customHeight="1">
      <c r="L142" s="15" t="str">
        <f>IF($G142&gt;0,PORCENTAJES!B$2,"")</f>
        <v/>
      </c>
      <c r="M142" s="15" t="str">
        <f>IF($G142&gt;0,PORCENTAJES!C$2,"")</f>
        <v/>
      </c>
      <c r="N142" s="15" t="str">
        <f>IF($G142&gt;0,PORCENTAJES!D$2,"")</f>
        <v/>
      </c>
      <c r="O142" s="15" t="str">
        <f>IF($G142&gt;0,PORCENTAJES!E$2,"")</f>
        <v/>
      </c>
    </row>
    <row r="143" ht="15.75" customHeight="1">
      <c r="L143" s="15" t="str">
        <f>IF($G143&gt;0,PORCENTAJES!B$2,"")</f>
        <v/>
      </c>
      <c r="M143" s="15" t="str">
        <f>IF($G143&gt;0,PORCENTAJES!C$2,"")</f>
        <v/>
      </c>
      <c r="N143" s="15" t="str">
        <f>IF($G143&gt;0,PORCENTAJES!D$2,"")</f>
        <v/>
      </c>
      <c r="O143" s="15" t="str">
        <f>IF($G143&gt;0,PORCENTAJES!E$2,"")</f>
        <v/>
      </c>
    </row>
    <row r="144" ht="15.75" customHeight="1">
      <c r="L144" s="15" t="str">
        <f>IF($G144&gt;0,PORCENTAJES!B$2,"")</f>
        <v/>
      </c>
      <c r="M144" s="15" t="str">
        <f>IF($G144&gt;0,PORCENTAJES!C$2,"")</f>
        <v/>
      </c>
      <c r="N144" s="15" t="str">
        <f>IF($G144&gt;0,PORCENTAJES!D$2,"")</f>
        <v/>
      </c>
      <c r="O144" s="15" t="str">
        <f>IF($G144&gt;0,PORCENTAJES!E$2,"")</f>
        <v/>
      </c>
    </row>
    <row r="145" ht="15.75" customHeight="1">
      <c r="L145" s="15" t="str">
        <f>IF($G145&gt;0,PORCENTAJES!B$2,"")</f>
        <v/>
      </c>
      <c r="M145" s="15" t="str">
        <f>IF($G145&gt;0,PORCENTAJES!C$2,"")</f>
        <v/>
      </c>
      <c r="N145" s="15" t="str">
        <f>IF($G145&gt;0,PORCENTAJES!D$2,"")</f>
        <v/>
      </c>
      <c r="O145" s="15" t="str">
        <f>IF($G145&gt;0,PORCENTAJES!E$2,"")</f>
        <v/>
      </c>
    </row>
    <row r="146" ht="15.75" customHeight="1">
      <c r="L146" s="15" t="str">
        <f>IF($G146&gt;0,PORCENTAJES!B$2,"")</f>
        <v/>
      </c>
      <c r="M146" s="15" t="str">
        <f>IF($G146&gt;0,PORCENTAJES!C$2,"")</f>
        <v/>
      </c>
      <c r="N146" s="15" t="str">
        <f>IF($G146&gt;0,PORCENTAJES!D$2,"")</f>
        <v/>
      </c>
      <c r="O146" s="15" t="str">
        <f>IF($G146&gt;0,PORCENTAJES!E$2,"")</f>
        <v/>
      </c>
    </row>
    <row r="147" ht="15.75" customHeight="1">
      <c r="L147" s="15" t="str">
        <f>IF($G147&gt;0,PORCENTAJES!B$2,"")</f>
        <v/>
      </c>
      <c r="M147" s="15" t="str">
        <f>IF($G147&gt;0,PORCENTAJES!C$2,"")</f>
        <v/>
      </c>
      <c r="N147" s="15" t="str">
        <f>IF($G147&gt;0,PORCENTAJES!D$2,"")</f>
        <v/>
      </c>
      <c r="O147" s="15" t="str">
        <f>IF($G147&gt;0,PORCENTAJES!E$2,"")</f>
        <v/>
      </c>
    </row>
    <row r="148" ht="15.75" customHeight="1">
      <c r="L148" s="15" t="str">
        <f>IF($G148&gt;0,PORCENTAJES!B$2,"")</f>
        <v/>
      </c>
      <c r="M148" s="15" t="str">
        <f>IF($G148&gt;0,PORCENTAJES!C$2,"")</f>
        <v/>
      </c>
      <c r="N148" s="15" t="str">
        <f>IF($G148&gt;0,PORCENTAJES!D$2,"")</f>
        <v/>
      </c>
      <c r="O148" s="15" t="str">
        <f>IF($G148&gt;0,PORCENTAJES!E$2,"")</f>
        <v/>
      </c>
    </row>
    <row r="149" ht="15.75" customHeight="1">
      <c r="L149" s="15" t="str">
        <f>IF($G149&gt;0,PORCENTAJES!B$2,"")</f>
        <v/>
      </c>
      <c r="M149" s="15" t="str">
        <f>IF($G149&gt;0,PORCENTAJES!C$2,"")</f>
        <v/>
      </c>
      <c r="N149" s="15" t="str">
        <f>IF($G149&gt;0,PORCENTAJES!D$2,"")</f>
        <v/>
      </c>
      <c r="O149" s="15" t="str">
        <f>IF($G149&gt;0,PORCENTAJES!E$2,"")</f>
        <v/>
      </c>
    </row>
    <row r="150" ht="15.75" customHeight="1">
      <c r="L150" s="15" t="str">
        <f>IF($G150&gt;0,PORCENTAJES!B$2,"")</f>
        <v/>
      </c>
      <c r="M150" s="15" t="str">
        <f>IF($G150&gt;0,PORCENTAJES!C$2,"")</f>
        <v/>
      </c>
      <c r="N150" s="15" t="str">
        <f>IF($G150&gt;0,PORCENTAJES!D$2,"")</f>
        <v/>
      </c>
      <c r="O150" s="15" t="str">
        <f>IF($G150&gt;0,PORCENTAJES!E$2,"")</f>
        <v/>
      </c>
    </row>
    <row r="151" ht="15.75" customHeight="1">
      <c r="L151" s="15" t="str">
        <f>IF($G151&gt;0,PORCENTAJES!B$2,"")</f>
        <v/>
      </c>
      <c r="M151" s="15" t="str">
        <f>IF($G151&gt;0,PORCENTAJES!C$2,"")</f>
        <v/>
      </c>
      <c r="N151" s="15" t="str">
        <f>IF($G151&gt;0,PORCENTAJES!D$2,"")</f>
        <v/>
      </c>
      <c r="O151" s="15" t="str">
        <f>IF($G151&gt;0,PORCENTAJES!E$2,"")</f>
        <v/>
      </c>
    </row>
    <row r="152" ht="15.75" customHeight="1">
      <c r="L152" s="15" t="str">
        <f>IF($G152&gt;0,PORCENTAJES!B$2,"")</f>
        <v/>
      </c>
      <c r="M152" s="15" t="str">
        <f>IF($G152&gt;0,PORCENTAJES!C$2,"")</f>
        <v/>
      </c>
      <c r="N152" s="15" t="str">
        <f>IF($G152&gt;0,PORCENTAJES!D$2,"")</f>
        <v/>
      </c>
      <c r="O152" s="15" t="str">
        <f>IF($G152&gt;0,PORCENTAJES!E$2,"")</f>
        <v/>
      </c>
    </row>
    <row r="153" ht="15.75" customHeight="1">
      <c r="L153" s="15" t="str">
        <f>IF($G153&gt;0,PORCENTAJES!B$2,"")</f>
        <v/>
      </c>
      <c r="M153" s="15" t="str">
        <f>IF($G153&gt;0,PORCENTAJES!C$2,"")</f>
        <v/>
      </c>
      <c r="N153" s="15" t="str">
        <f>IF($G153&gt;0,PORCENTAJES!D$2,"")</f>
        <v/>
      </c>
      <c r="O153" s="15" t="str">
        <f>IF($G153&gt;0,PORCENTAJES!E$2,"")</f>
        <v/>
      </c>
    </row>
    <row r="154" ht="15.75" customHeight="1">
      <c r="L154" s="15" t="str">
        <f>IF($G154&gt;0,PORCENTAJES!B$2,"")</f>
        <v/>
      </c>
      <c r="M154" s="15" t="str">
        <f>IF($G154&gt;0,PORCENTAJES!C$2,"")</f>
        <v/>
      </c>
      <c r="N154" s="15" t="str">
        <f>IF($G154&gt;0,PORCENTAJES!D$2,"")</f>
        <v/>
      </c>
      <c r="O154" s="15" t="str">
        <f>IF($G154&gt;0,PORCENTAJES!E$2,"")</f>
        <v/>
      </c>
    </row>
    <row r="155" ht="15.75" customHeight="1">
      <c r="L155" s="15" t="str">
        <f>IF($G155&gt;0,PORCENTAJES!B$2,"")</f>
        <v/>
      </c>
      <c r="M155" s="15" t="str">
        <f>IF($G155&gt;0,PORCENTAJES!C$2,"")</f>
        <v/>
      </c>
      <c r="N155" s="15" t="str">
        <f>IF($G155&gt;0,PORCENTAJES!D$2,"")</f>
        <v/>
      </c>
      <c r="O155" s="15" t="str">
        <f>IF($G155&gt;0,PORCENTAJES!E$2,"")</f>
        <v/>
      </c>
    </row>
    <row r="156" ht="15.75" customHeight="1">
      <c r="L156" s="15" t="str">
        <f>IF($G156&gt;0,PORCENTAJES!B$2,"")</f>
        <v/>
      </c>
      <c r="M156" s="15" t="str">
        <f>IF($G156&gt;0,PORCENTAJES!C$2,"")</f>
        <v/>
      </c>
      <c r="N156" s="15" t="str">
        <f>IF($G156&gt;0,PORCENTAJES!D$2,"")</f>
        <v/>
      </c>
      <c r="O156" s="15" t="str">
        <f>IF($G156&gt;0,PORCENTAJES!E$2,"")</f>
        <v/>
      </c>
    </row>
    <row r="157" ht="15.75" customHeight="1">
      <c r="L157" s="15" t="str">
        <f>IF($G157&gt;0,PORCENTAJES!B$2,"")</f>
        <v/>
      </c>
      <c r="M157" s="15" t="str">
        <f>IF($G157&gt;0,PORCENTAJES!C$2,"")</f>
        <v/>
      </c>
      <c r="N157" s="15" t="str">
        <f>IF($G157&gt;0,PORCENTAJES!D$2,"")</f>
        <v/>
      </c>
      <c r="O157" s="15" t="str">
        <f>IF($G157&gt;0,PORCENTAJES!E$2,"")</f>
        <v/>
      </c>
    </row>
    <row r="158" ht="15.75" customHeight="1">
      <c r="L158" s="15" t="str">
        <f>IF($G158&gt;0,PORCENTAJES!B$2,"")</f>
        <v/>
      </c>
      <c r="M158" s="15" t="str">
        <f>IF($G158&gt;0,PORCENTAJES!C$2,"")</f>
        <v/>
      </c>
      <c r="N158" s="15" t="str">
        <f>IF($G158&gt;0,PORCENTAJES!D$2,"")</f>
        <v/>
      </c>
      <c r="O158" s="15" t="str">
        <f>IF($G158&gt;0,PORCENTAJES!E$2,"")</f>
        <v/>
      </c>
    </row>
    <row r="159" ht="15.75" customHeight="1">
      <c r="L159" s="15" t="str">
        <f>IF($G159&gt;0,PORCENTAJES!B$2,"")</f>
        <v/>
      </c>
      <c r="M159" s="15" t="str">
        <f>IF($G159&gt;0,PORCENTAJES!C$2,"")</f>
        <v/>
      </c>
      <c r="N159" s="15" t="str">
        <f>IF($G159&gt;0,PORCENTAJES!D$2,"")</f>
        <v/>
      </c>
      <c r="O159" s="15" t="str">
        <f>IF($G159&gt;0,PORCENTAJES!E$2,"")</f>
        <v/>
      </c>
    </row>
    <row r="160" ht="15.75" customHeight="1">
      <c r="L160" s="15" t="str">
        <f>IF($G160&gt;0,PORCENTAJES!B$2,"")</f>
        <v/>
      </c>
      <c r="M160" s="15" t="str">
        <f>IF($G160&gt;0,PORCENTAJES!C$2,"")</f>
        <v/>
      </c>
      <c r="N160" s="15" t="str">
        <f>IF($G160&gt;0,PORCENTAJES!D$2,"")</f>
        <v/>
      </c>
      <c r="O160" s="15" t="str">
        <f>IF($G160&gt;0,PORCENTAJES!E$2,"")</f>
        <v/>
      </c>
    </row>
    <row r="161" ht="15.75" customHeight="1">
      <c r="L161" s="15" t="str">
        <f>IF($G161&gt;0,PORCENTAJES!B$2,"")</f>
        <v/>
      </c>
      <c r="M161" s="15" t="str">
        <f>IF($G161&gt;0,PORCENTAJES!C$2,"")</f>
        <v/>
      </c>
      <c r="N161" s="15" t="str">
        <f>IF($G161&gt;0,PORCENTAJES!D$2,"")</f>
        <v/>
      </c>
      <c r="O161" s="15" t="str">
        <f>IF($G161&gt;0,PORCENTAJES!E$2,"")</f>
        <v/>
      </c>
    </row>
    <row r="162" ht="15.75" customHeight="1">
      <c r="L162" s="15" t="str">
        <f>IF($G162&gt;0,PORCENTAJES!B$2,"")</f>
        <v/>
      </c>
      <c r="M162" s="15" t="str">
        <f>IF($G162&gt;0,PORCENTAJES!C$2,"")</f>
        <v/>
      </c>
      <c r="N162" s="15" t="str">
        <f>IF($G162&gt;0,PORCENTAJES!D$2,"")</f>
        <v/>
      </c>
      <c r="O162" s="15" t="str">
        <f>IF($G162&gt;0,PORCENTAJES!E$2,"")</f>
        <v/>
      </c>
    </row>
    <row r="163" ht="15.75" customHeight="1">
      <c r="L163" s="15" t="str">
        <f>IF($G163&gt;0,PORCENTAJES!B$2,"")</f>
        <v/>
      </c>
      <c r="M163" s="15" t="str">
        <f>IF($G163&gt;0,PORCENTAJES!C$2,"")</f>
        <v/>
      </c>
      <c r="N163" s="15" t="str">
        <f>IF($G163&gt;0,PORCENTAJES!D$2,"")</f>
        <v/>
      </c>
      <c r="O163" s="15" t="str">
        <f>IF($G163&gt;0,PORCENTAJES!E$2,"")</f>
        <v/>
      </c>
    </row>
    <row r="164" ht="15.75" customHeight="1">
      <c r="L164" s="15" t="str">
        <f>IF($G164&gt;0,PORCENTAJES!B$2,"")</f>
        <v/>
      </c>
      <c r="M164" s="15" t="str">
        <f>IF($G164&gt;0,PORCENTAJES!C$2,"")</f>
        <v/>
      </c>
      <c r="N164" s="15" t="str">
        <f>IF($G164&gt;0,PORCENTAJES!D$2,"")</f>
        <v/>
      </c>
      <c r="O164" s="15" t="str">
        <f>IF($G164&gt;0,PORCENTAJES!E$2,"")</f>
        <v/>
      </c>
    </row>
    <row r="165" ht="15.75" customHeight="1">
      <c r="L165" s="15" t="str">
        <f>IF($G165&gt;0,PORCENTAJES!B$2,"")</f>
        <v/>
      </c>
      <c r="M165" s="15" t="str">
        <f>IF($G165&gt;0,PORCENTAJES!C$2,"")</f>
        <v/>
      </c>
      <c r="N165" s="15" t="str">
        <f>IF($G165&gt;0,PORCENTAJES!D$2,"")</f>
        <v/>
      </c>
      <c r="O165" s="15" t="str">
        <f>IF($G165&gt;0,PORCENTAJES!E$2,"")</f>
        <v/>
      </c>
    </row>
    <row r="166" ht="15.75" customHeight="1">
      <c r="L166" s="15" t="str">
        <f>IF($G166&gt;0,PORCENTAJES!B$2,"")</f>
        <v/>
      </c>
      <c r="M166" s="15" t="str">
        <f>IF($G166&gt;0,PORCENTAJES!C$2,"")</f>
        <v/>
      </c>
      <c r="N166" s="15" t="str">
        <f>IF($G166&gt;0,PORCENTAJES!D$2,"")</f>
        <v/>
      </c>
      <c r="O166" s="15" t="str">
        <f>IF($G166&gt;0,PORCENTAJES!E$2,"")</f>
        <v/>
      </c>
    </row>
    <row r="167" ht="15.75" customHeight="1">
      <c r="L167" s="15" t="str">
        <f>IF($G167&gt;0,PORCENTAJES!B$2,"")</f>
        <v/>
      </c>
      <c r="M167" s="15" t="str">
        <f>IF($G167&gt;0,PORCENTAJES!C$2,"")</f>
        <v/>
      </c>
      <c r="N167" s="15" t="str">
        <f>IF($G167&gt;0,PORCENTAJES!D$2,"")</f>
        <v/>
      </c>
      <c r="O167" s="15" t="str">
        <f>IF($G167&gt;0,PORCENTAJES!E$2,"")</f>
        <v/>
      </c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4.29"/>
    <col customWidth="1" min="4" max="4" width="25.43"/>
    <col customWidth="1" min="5" max="5" width="10.29"/>
    <col customWidth="1" min="6" max="6" width="18.14"/>
    <col customWidth="1" min="7" max="7" width="9.57"/>
    <col customWidth="1" min="8" max="8" width="16.86"/>
    <col customWidth="1" min="9" max="9" width="18.0"/>
    <col customWidth="1" min="10" max="15" width="10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5">
        <v>3400.0</v>
      </c>
      <c r="B2" s="19" t="str">
        <f>IF(NOT($A2=""),VLOOKUP($A2,GENERAL!$A$3:B$216,2,FALSE),"")</f>
        <v>MAXIKING</v>
      </c>
      <c r="C2" s="19" t="str">
        <f>IF(NOT($A2=""),VLOOKUP($A2,GENERAL!$A$3:C$216,3,FALSE),"")</f>
        <v>100x70x13</v>
      </c>
      <c r="D2" s="19" t="str">
        <f>IF(NOT($A2=""),VLOOKUP($A2,GENERAL!$A$3:D$216,4,FALSE),"")</f>
        <v>COLCHONES DE CUNA</v>
      </c>
      <c r="E2" s="19" t="str">
        <f>IF(NOT($A2=""),VLOOKUP($A2,GENERAL!$A$3:E$216,5,FALSE),"")</f>
        <v>ESPUMA</v>
      </c>
      <c r="F2" s="19" t="str">
        <f>IF(NOT($A2=""),VLOOKUP($A2,GENERAL!$A$3:F$216,6,FALSE),"")</f>
        <v/>
      </c>
      <c r="G2" s="18">
        <f>IF(NOT($A2=""),VLOOKUP($A2,GENERAL!$A$3:G$216,7,FALSE),"")</f>
        <v>20197</v>
      </c>
      <c r="H2" s="18">
        <f t="shared" ref="H2:K2" si="1">IF(NOT($A2=""),CEILING($G2*(1+L2),50),"")</f>
        <v>28300</v>
      </c>
      <c r="I2" s="18">
        <f t="shared" si="1"/>
        <v>31950</v>
      </c>
      <c r="J2" s="18">
        <f t="shared" si="1"/>
        <v>33350</v>
      </c>
      <c r="K2" s="18">
        <f t="shared" si="1"/>
        <v>36000</v>
      </c>
      <c r="L2" s="15">
        <f>IF(NOT($A2=""),VLOOKUP($A2,GENERAL!$A$2:O$216,12,FALSE),"")</f>
        <v>0.4</v>
      </c>
      <c r="M2" s="15">
        <f>IF(NOT($A2=""),VLOOKUP($A2,GENERAL!$A$2:P$216,13,FALSE),"")</f>
        <v>0.58</v>
      </c>
      <c r="N2" s="15">
        <f>IF(NOT($A2=""),VLOOKUP($A2,GENERAL!$A$2:Q$216,14,FALSE),"")</f>
        <v>0.65</v>
      </c>
      <c r="O2" s="15">
        <f>IF(NOT($A2=""),VLOOKUP($A2,GENERAL!$A$2:R$216,15,FALSE),"")</f>
        <v>0.78</v>
      </c>
    </row>
    <row r="3">
      <c r="A3" s="16">
        <v>3401.0</v>
      </c>
      <c r="B3" s="19" t="str">
        <f>IF(NOT($A3=""),VLOOKUP($A3,GENERAL!$A$3:B$216,2,FALSE),"")</f>
        <v>MAXIKING</v>
      </c>
      <c r="C3" s="19" t="str">
        <f>IF(NOT($A3=""),VLOOKUP($A3,GENERAL!$A$3:C$216,3,FALSE),"")</f>
        <v>100x50x13</v>
      </c>
      <c r="D3" s="19" t="str">
        <f>IF(NOT($A3=""),VLOOKUP($A3,GENERAL!$A$3:D$216,4,FALSE),"")</f>
        <v>COLCHONES DE CUNA</v>
      </c>
      <c r="E3" s="19" t="str">
        <f>IF(NOT($A3=""),VLOOKUP($A3,GENERAL!$A$3:E$216,5,FALSE),"")</f>
        <v>ESPUMA</v>
      </c>
      <c r="F3" s="19" t="str">
        <f>IF(NOT($A3=""),VLOOKUP($A3,GENERAL!$A$3:F$216,6,FALSE),"")</f>
        <v/>
      </c>
      <c r="G3" s="18">
        <f>IF(NOT($A3=""),VLOOKUP($A3,GENERAL!$A$3:G$216,7,FALSE),"")</f>
        <v>15998</v>
      </c>
      <c r="H3" s="18">
        <f t="shared" ref="H3:K3" si="2">IF(NOT($A3=""),CEILING($G3*(1+L3),50),"")</f>
        <v>22400</v>
      </c>
      <c r="I3" s="18">
        <f t="shared" si="2"/>
        <v>25300</v>
      </c>
      <c r="J3" s="18">
        <f t="shared" si="2"/>
        <v>26400</v>
      </c>
      <c r="K3" s="18">
        <f t="shared" si="2"/>
        <v>28500</v>
      </c>
      <c r="L3" s="15">
        <f>IF(NOT($A3=""),VLOOKUP($A3,GENERAL!$A$2:O$216,12,FALSE),"")</f>
        <v>0.4</v>
      </c>
      <c r="M3" s="15">
        <f>IF(NOT($A3=""),VLOOKUP($A3,GENERAL!$A$2:P$216,13,FALSE),"")</f>
        <v>0.58</v>
      </c>
      <c r="N3" s="15">
        <f>IF(NOT($A3=""),VLOOKUP($A3,GENERAL!$A$2:Q$216,14,FALSE),"")</f>
        <v>0.65</v>
      </c>
      <c r="O3" s="15">
        <f>IF(NOT($A3=""),VLOOKUP($A3,GENERAL!$A$2:R$216,15,FALSE),"")</f>
        <v>0.78</v>
      </c>
    </row>
    <row r="4">
      <c r="A4" s="16">
        <v>3402.0</v>
      </c>
      <c r="B4" s="19" t="str">
        <f>IF(NOT($A4=""),VLOOKUP($A4,GENERAL!$A$3:B$216,2,FALSE),"")</f>
        <v>MAXIKING</v>
      </c>
      <c r="C4" s="19" t="str">
        <f>IF(NOT($A4=""),VLOOKUP($A4,GENERAL!$A$3:C$216,3,FALSE),"")</f>
        <v>100x65x13</v>
      </c>
      <c r="D4" s="19" t="str">
        <f>IF(NOT($A4=""),VLOOKUP($A4,GENERAL!$A$3:D$216,4,FALSE),"")</f>
        <v>COLCHONES DE CUNA</v>
      </c>
      <c r="E4" s="19" t="str">
        <f>IF(NOT($A4=""),VLOOKUP($A4,GENERAL!$A$3:E$216,5,FALSE),"")</f>
        <v>ESPUMA</v>
      </c>
      <c r="F4" s="19" t="str">
        <f>IF(NOT($A4=""),VLOOKUP($A4,GENERAL!$A$3:F$216,6,FALSE),"")</f>
        <v/>
      </c>
      <c r="G4" s="18">
        <f>IF(NOT($A4=""),VLOOKUP($A4,GENERAL!$A$3:G$216,7,FALSE),"")</f>
        <v>18696</v>
      </c>
      <c r="H4" s="18">
        <f t="shared" ref="H4:K4" si="3">IF(NOT($A4=""),CEILING($G4*(1+L4),50),"")</f>
        <v>26200</v>
      </c>
      <c r="I4" s="18">
        <f t="shared" si="3"/>
        <v>29550</v>
      </c>
      <c r="J4" s="18">
        <f t="shared" si="3"/>
        <v>30850</v>
      </c>
      <c r="K4" s="18">
        <f t="shared" si="3"/>
        <v>33300</v>
      </c>
      <c r="L4" s="15">
        <f>IF(NOT($A4=""),VLOOKUP($A4,GENERAL!$A$2:O$216,12,FALSE),"")</f>
        <v>0.4</v>
      </c>
      <c r="M4" s="15">
        <f>IF(NOT($A4=""),VLOOKUP($A4,GENERAL!$A$2:P$216,13,FALSE),"")</f>
        <v>0.58</v>
      </c>
      <c r="N4" s="15">
        <f>IF(NOT($A4=""),VLOOKUP($A4,GENERAL!$A$2:Q$216,14,FALSE),"")</f>
        <v>0.65</v>
      </c>
      <c r="O4" s="15">
        <f>IF(NOT($A4=""),VLOOKUP($A4,GENERAL!$A$2:R$216,15,FALSE),"")</f>
        <v>0.78</v>
      </c>
    </row>
    <row r="5">
      <c r="A5" s="16">
        <v>3403.0</v>
      </c>
      <c r="B5" s="19" t="str">
        <f>IF(NOT($A5=""),VLOOKUP($A5,GENERAL!$A$3:B$216,2,FALSE),"")</f>
        <v>MAXIKING</v>
      </c>
      <c r="C5" s="19" t="str">
        <f>IF(NOT($A5=""),VLOOKUP($A5,GENERAL!$A$3:C$216,3,FALSE),"")</f>
        <v>120x60x13</v>
      </c>
      <c r="D5" s="19" t="str">
        <f>IF(NOT($A5=""),VLOOKUP($A5,GENERAL!$A$3:D$216,4,FALSE),"")</f>
        <v>COLCHONES DE CUNA</v>
      </c>
      <c r="E5" s="19" t="str">
        <f>IF(NOT($A5=""),VLOOKUP($A5,GENERAL!$A$3:E$216,5,FALSE),"")</f>
        <v>ESPUMA</v>
      </c>
      <c r="F5" s="19" t="str">
        <f>IF(NOT($A5=""),VLOOKUP($A5,GENERAL!$A$3:F$216,6,FALSE),"")</f>
        <v/>
      </c>
      <c r="G5" s="18">
        <f>IF(NOT($A5=""),VLOOKUP($A5,GENERAL!$A$3:G$216,7,FALSE),"")</f>
        <v>21992</v>
      </c>
      <c r="H5" s="18">
        <f t="shared" ref="H5:K5" si="4">IF(NOT($A5=""),CEILING($G5*(1+L5),50),"")</f>
        <v>30800</v>
      </c>
      <c r="I5" s="18">
        <f t="shared" si="4"/>
        <v>34750</v>
      </c>
      <c r="J5" s="18">
        <f t="shared" si="4"/>
        <v>36300</v>
      </c>
      <c r="K5" s="18">
        <f t="shared" si="4"/>
        <v>39150</v>
      </c>
      <c r="L5" s="15">
        <f>IF(NOT($A5=""),VLOOKUP($A5,GENERAL!$A$2:O$216,12,FALSE),"")</f>
        <v>0.4</v>
      </c>
      <c r="M5" s="15">
        <f>IF(NOT($A5=""),VLOOKUP($A5,GENERAL!$A$2:P$216,13,FALSE),"")</f>
        <v>0.58</v>
      </c>
      <c r="N5" s="15">
        <f>IF(NOT($A5=""),VLOOKUP($A5,GENERAL!$A$2:Q$216,14,FALSE),"")</f>
        <v>0.65</v>
      </c>
      <c r="O5" s="15">
        <f>IF(NOT($A5=""),VLOOKUP($A5,GENERAL!$A$2:R$216,15,FALSE),"")</f>
        <v>0.78</v>
      </c>
    </row>
    <row r="6">
      <c r="A6" s="16">
        <v>3404.0</v>
      </c>
      <c r="B6" s="19" t="str">
        <f>IF(NOT($A6=""),VLOOKUP($A6,GENERAL!$A$3:B$216,2,FALSE),"")</f>
        <v>GANI</v>
      </c>
      <c r="C6" s="19" t="str">
        <f>IF(NOT($A6=""),VLOOKUP($A6,GENERAL!$A$3:C$216,3,FALSE),"")</f>
        <v>100x70</v>
      </c>
      <c r="D6" s="19" t="str">
        <f>IF(NOT($A6=""),VLOOKUP($A6,GENERAL!$A$3:D$216,4,FALSE),"")</f>
        <v>COLCHONES DE CUNA</v>
      </c>
      <c r="E6" s="19" t="str">
        <f>IF(NOT($A6=""),VLOOKUP($A6,GENERAL!$A$3:E$216,5,FALSE),"")</f>
        <v>ESPUMA</v>
      </c>
      <c r="F6" s="19" t="str">
        <f>IF(NOT($A6=""),VLOOKUP($A6,GENERAL!$A$3:F$216,6,FALSE),"")</f>
        <v/>
      </c>
      <c r="G6" s="18">
        <f>IF(NOT($A6=""),VLOOKUP($A6,GENERAL!$A$3:G$216,7,FALSE),"")</f>
        <v>28351</v>
      </c>
      <c r="H6" s="18">
        <f t="shared" ref="H6:K6" si="5">IF(NOT($A6=""),CEILING($G6*(1+L6),50),"")</f>
        <v>39700</v>
      </c>
      <c r="I6" s="18">
        <f t="shared" si="5"/>
        <v>44800</v>
      </c>
      <c r="J6" s="18">
        <f t="shared" si="5"/>
        <v>46800</v>
      </c>
      <c r="K6" s="18">
        <f t="shared" si="5"/>
        <v>50500</v>
      </c>
      <c r="L6" s="15">
        <f>IF(NOT($A6=""),VLOOKUP($A6,GENERAL!$A$2:O$216,12,FALSE),"")</f>
        <v>0.4</v>
      </c>
      <c r="M6" s="15">
        <f>IF(NOT($A6=""),VLOOKUP($A6,GENERAL!$A$2:P$216,13,FALSE),"")</f>
        <v>0.58</v>
      </c>
      <c r="N6" s="15">
        <f>IF(NOT($A6=""),VLOOKUP($A6,GENERAL!$A$2:Q$216,14,FALSE),"")</f>
        <v>0.65</v>
      </c>
      <c r="O6" s="15">
        <f>IF(NOT($A6=""),VLOOKUP($A6,GENERAL!$A$2:R$216,15,FALSE),"")</f>
        <v>0.78</v>
      </c>
    </row>
    <row r="7">
      <c r="A7" s="16">
        <v>3405.0</v>
      </c>
      <c r="B7" s="19" t="str">
        <f>IF(NOT($A7=""),VLOOKUP($A7,GENERAL!$A$3:B$216,2,FALSE),"")</f>
        <v>GANI</v>
      </c>
      <c r="C7" s="19" t="str">
        <f>IF(NOT($A7=""),VLOOKUP($A7,GENERAL!$A$3:C$216,3,FALSE),"")</f>
        <v>120x60</v>
      </c>
      <c r="D7" s="19" t="str">
        <f>IF(NOT($A7=""),VLOOKUP($A7,GENERAL!$A$3:D$216,4,FALSE),"")</f>
        <v>COLCHONES DE CUNA</v>
      </c>
      <c r="E7" s="19" t="str">
        <f>IF(NOT($A7=""),VLOOKUP($A7,GENERAL!$A$3:E$216,5,FALSE),"")</f>
        <v>ESPUMA</v>
      </c>
      <c r="F7" s="19" t="str">
        <f>IF(NOT($A7=""),VLOOKUP($A7,GENERAL!$A$3:F$216,6,FALSE),"")</f>
        <v/>
      </c>
      <c r="G7" s="18">
        <f>IF(NOT($A7=""),VLOOKUP($A7,GENERAL!$A$3:G$216,7,FALSE),"")</f>
        <v>29995</v>
      </c>
      <c r="H7" s="18">
        <f t="shared" ref="H7:K7" si="6">IF(NOT($A7=""),CEILING($G7*(1+L7),50),"")</f>
        <v>42000</v>
      </c>
      <c r="I7" s="18">
        <f t="shared" si="6"/>
        <v>47400</v>
      </c>
      <c r="J7" s="18">
        <f t="shared" si="6"/>
        <v>49500</v>
      </c>
      <c r="K7" s="18">
        <f t="shared" si="6"/>
        <v>53400</v>
      </c>
      <c r="L7" s="15">
        <f>IF(NOT($A7=""),VLOOKUP($A7,GENERAL!$A$2:O$216,12,FALSE),"")</f>
        <v>0.4</v>
      </c>
      <c r="M7" s="15">
        <f>IF(NOT($A7=""),VLOOKUP($A7,GENERAL!$A$2:P$216,13,FALSE),"")</f>
        <v>0.58</v>
      </c>
      <c r="N7" s="15">
        <f>IF(NOT($A7=""),VLOOKUP($A7,GENERAL!$A$2:Q$216,14,FALSE),"")</f>
        <v>0.65</v>
      </c>
      <c r="O7" s="15">
        <f>IF(NOT($A7=""),VLOOKUP($A7,GENERAL!$A$2:R$216,15,FALSE),"")</f>
        <v>0.78</v>
      </c>
    </row>
    <row r="8">
      <c r="B8" s="19" t="str">
        <f>IF(NOT($A8=""),VLOOKUP($A8,GENERAL!$A$3:B$216,2,FALSE),"")</f>
        <v/>
      </c>
      <c r="C8" s="19" t="str">
        <f>IF(NOT($A8=""),VLOOKUP($A8,GENERAL!$A$3:C$216,3,FALSE),"")</f>
        <v/>
      </c>
      <c r="D8" s="19" t="str">
        <f>IF(NOT($A8=""),VLOOKUP($A8,GENERAL!$A$3:D$216,4,FALSE),"")</f>
        <v/>
      </c>
      <c r="E8" s="19" t="str">
        <f>IF(NOT($A8=""),VLOOKUP($A8,GENERAL!$A$3:E$216,5,FALSE),"")</f>
        <v/>
      </c>
      <c r="F8" s="19" t="str">
        <f>IF(NOT($A8=""),VLOOKUP($A8,GENERAL!$A$3:F$216,6,FALSE),"")</f>
        <v/>
      </c>
      <c r="G8" s="18" t="str">
        <f>IF(NOT($A8=""),VLOOKUP($A8,GENERAL!$A$3:G$216,7,FALSE),"")</f>
        <v/>
      </c>
      <c r="H8" s="18" t="str">
        <f t="shared" ref="H8:K8" si="7">IF(NOT($A8=""),CEILING($G8*(1+L8),50),"")</f>
        <v/>
      </c>
      <c r="I8" s="18" t="str">
        <f t="shared" si="7"/>
        <v/>
      </c>
      <c r="J8" s="18" t="str">
        <f t="shared" si="7"/>
        <v/>
      </c>
      <c r="K8" s="18" t="str">
        <f t="shared" si="7"/>
        <v/>
      </c>
      <c r="L8" s="15" t="str">
        <f>IF(NOT($A8=""),VLOOKUP($A8,GENERAL!$A$2:O$216,12,FALSE),"")</f>
        <v/>
      </c>
      <c r="M8" s="15" t="str">
        <f>IF(NOT($A8=""),VLOOKUP($A8,GENERAL!$A$2:P$216,13,FALSE),"")</f>
        <v/>
      </c>
      <c r="N8" s="15" t="str">
        <f>IF(NOT($A8=""),VLOOKUP($A8,GENERAL!$A$2:Q$216,14,FALSE),"")</f>
        <v/>
      </c>
      <c r="O8" s="15" t="str">
        <f>IF(NOT($A8=""),VLOOKUP($A8,GENERAL!$A$2:R$216,15,FALSE),"")</f>
        <v/>
      </c>
    </row>
    <row r="9">
      <c r="B9" s="19" t="str">
        <f>IF(NOT($A9=""),VLOOKUP($A9,GENERAL!$A$3:B$216,2,FALSE),"")</f>
        <v/>
      </c>
      <c r="C9" s="19" t="str">
        <f>IF(NOT($A9=""),VLOOKUP($A9,GENERAL!$A$3:C$216,3,FALSE),"")</f>
        <v/>
      </c>
      <c r="D9" s="19" t="str">
        <f>IF(NOT($A9=""),VLOOKUP($A9,GENERAL!$A$3:D$216,4,FALSE),"")</f>
        <v/>
      </c>
      <c r="E9" s="19" t="str">
        <f>IF(NOT($A9=""),VLOOKUP($A9,GENERAL!$A$3:E$216,5,FALSE),"")</f>
        <v/>
      </c>
      <c r="F9" s="19" t="str">
        <f>IF(NOT($A9=""),VLOOKUP($A9,GENERAL!$A$3:F$216,6,FALSE),"")</f>
        <v/>
      </c>
      <c r="G9" s="18" t="str">
        <f>IF(NOT($A9=""),VLOOKUP($A9,GENERAL!$A$3:G$216,7,FALSE),"")</f>
        <v/>
      </c>
      <c r="H9" s="18" t="str">
        <f t="shared" ref="H9:K9" si="8">IF(NOT($A9=""),CEILING($G9*(1+L9),50),"")</f>
        <v/>
      </c>
      <c r="I9" s="18" t="str">
        <f t="shared" si="8"/>
        <v/>
      </c>
      <c r="J9" s="18" t="str">
        <f t="shared" si="8"/>
        <v/>
      </c>
      <c r="K9" s="18" t="str">
        <f t="shared" si="8"/>
        <v/>
      </c>
      <c r="L9" s="15" t="str">
        <f>IF(NOT($A9=""),VLOOKUP($A9,GENERAL!$A$2:O$216,12,FALSE),"")</f>
        <v/>
      </c>
      <c r="M9" s="15" t="str">
        <f>IF(NOT($A9=""),VLOOKUP($A9,GENERAL!$A$2:P$216,13,FALSE),"")</f>
        <v/>
      </c>
      <c r="N9" s="15" t="str">
        <f>IF(NOT($A9=""),VLOOKUP($A9,GENERAL!$A$2:Q$216,14,FALSE),"")</f>
        <v/>
      </c>
      <c r="O9" s="15" t="str">
        <f>IF(NOT($A9=""),VLOOKUP($A9,GENERAL!$A$2:R$216,15,FALSE),"")</f>
        <v/>
      </c>
    </row>
    <row r="10">
      <c r="B10" s="19" t="str">
        <f>IF(NOT($A10=""),VLOOKUP($A10,GENERAL!$A$3:B$216,2,FALSE),"")</f>
        <v/>
      </c>
      <c r="C10" s="19" t="str">
        <f>IF(NOT($A10=""),VLOOKUP($A10,GENERAL!$A$3:C$216,3,FALSE),"")</f>
        <v/>
      </c>
      <c r="D10" s="19" t="str">
        <f>IF(NOT($A10=""),VLOOKUP($A10,GENERAL!$A$3:D$216,4,FALSE),"")</f>
        <v/>
      </c>
      <c r="E10" s="19" t="str">
        <f>IF(NOT($A10=""),VLOOKUP($A10,GENERAL!$A$3:E$216,5,FALSE),"")</f>
        <v/>
      </c>
      <c r="F10" s="19" t="str">
        <f>IF(NOT($A10=""),VLOOKUP($A10,GENERAL!$A$3:F$216,6,FALSE),"")</f>
        <v/>
      </c>
      <c r="G10" s="18" t="str">
        <f>IF(NOT($A10=""),VLOOKUP($A10,GENERAL!$A$3:G$216,7,FALSE),"")</f>
        <v/>
      </c>
      <c r="H10" s="18" t="str">
        <f t="shared" ref="H10:K10" si="9">IF(NOT($A10=""),CEILING($G10*(1+L10),50),"")</f>
        <v/>
      </c>
      <c r="I10" s="18" t="str">
        <f t="shared" si="9"/>
        <v/>
      </c>
      <c r="J10" s="18" t="str">
        <f t="shared" si="9"/>
        <v/>
      </c>
      <c r="K10" s="18" t="str">
        <f t="shared" si="9"/>
        <v/>
      </c>
      <c r="L10" s="15" t="str">
        <f>IF(NOT($A10=""),VLOOKUP($A10,GENERAL!$A$2:O$216,12,FALSE),"")</f>
        <v/>
      </c>
      <c r="M10" s="15" t="str">
        <f>IF(NOT($A10=""),VLOOKUP($A10,GENERAL!$A$2:P$216,13,FALSE),"")</f>
        <v/>
      </c>
      <c r="N10" s="15" t="str">
        <f>IF(NOT($A10=""),VLOOKUP($A10,GENERAL!$A$2:Q$216,14,FALSE),"")</f>
        <v/>
      </c>
      <c r="O10" s="15" t="str">
        <f>IF(NOT($A10=""),VLOOKUP($A10,GENERAL!$A$2:R$216,15,FALSE),"")</f>
        <v/>
      </c>
    </row>
    <row r="11">
      <c r="B11" s="19" t="str">
        <f>IF(NOT($A11=""),VLOOKUP($A11,GENERAL!$A$3:B$216,2,FALSE),"")</f>
        <v/>
      </c>
      <c r="C11" s="19" t="str">
        <f>IF(NOT($A11=""),VLOOKUP($A11,GENERAL!$A$3:C$216,3,FALSE),"")</f>
        <v/>
      </c>
      <c r="D11" s="19" t="str">
        <f>IF(NOT($A11=""),VLOOKUP($A11,GENERAL!$A$3:D$216,4,FALSE),"")</f>
        <v/>
      </c>
      <c r="E11" s="19" t="str">
        <f>IF(NOT($A11=""),VLOOKUP($A11,GENERAL!$A$3:E$216,5,FALSE),"")</f>
        <v/>
      </c>
      <c r="F11" s="19" t="str">
        <f>IF(NOT($A11=""),VLOOKUP($A11,GENERAL!$A$3:F$216,6,FALSE),"")</f>
        <v/>
      </c>
      <c r="G11" s="18" t="str">
        <f>IF(NOT($A11=""),VLOOKUP($A11,GENERAL!$A$3:G$216,7,FALSE),"")</f>
        <v/>
      </c>
      <c r="H11" s="18" t="str">
        <f t="shared" ref="H11:K11" si="10">IF(NOT($A11=""),CEILING($G11*(1+L11),50),"")</f>
        <v/>
      </c>
      <c r="I11" s="18" t="str">
        <f t="shared" si="10"/>
        <v/>
      </c>
      <c r="J11" s="18" t="str">
        <f t="shared" si="10"/>
        <v/>
      </c>
      <c r="K11" s="18" t="str">
        <f t="shared" si="10"/>
        <v/>
      </c>
      <c r="L11" s="15" t="str">
        <f>IF(NOT($A11=""),VLOOKUP($A11,GENERAL!$A$2:O$216,12,FALSE),"")</f>
        <v/>
      </c>
      <c r="M11" s="15" t="str">
        <f>IF(NOT($A11=""),VLOOKUP($A11,GENERAL!$A$2:P$216,13,FALSE),"")</f>
        <v/>
      </c>
      <c r="N11" s="15" t="str">
        <f>IF(NOT($A11=""),VLOOKUP($A11,GENERAL!$A$2:Q$216,14,FALSE),"")</f>
        <v/>
      </c>
      <c r="O11" s="15" t="str">
        <f>IF(NOT($A11=""),VLOOKUP($A11,GENERAL!$A$2:R$216,15,FALSE),"")</f>
        <v/>
      </c>
    </row>
    <row r="12">
      <c r="B12" s="19" t="str">
        <f>IF(NOT($A12=""),VLOOKUP($A12,GENERAL!$A$3:B$216,2,FALSE),"")</f>
        <v/>
      </c>
      <c r="C12" s="19" t="str">
        <f>IF(NOT($A12=""),VLOOKUP($A12,GENERAL!$A$3:C$216,3,FALSE),"")</f>
        <v/>
      </c>
      <c r="D12" s="19" t="str">
        <f>IF(NOT($A12=""),VLOOKUP($A12,GENERAL!$A$3:D$216,4,FALSE),"")</f>
        <v/>
      </c>
      <c r="E12" s="19" t="str">
        <f>IF(NOT($A12=""),VLOOKUP($A12,GENERAL!$A$3:E$216,5,FALSE),"")</f>
        <v/>
      </c>
      <c r="F12" s="19" t="str">
        <f>IF(NOT($A12=""),VLOOKUP($A12,GENERAL!$A$3:F$216,6,FALSE),"")</f>
        <v/>
      </c>
      <c r="G12" s="18" t="str">
        <f>IF(NOT($A12=""),VLOOKUP($A12,GENERAL!$A$3:G$216,7,FALSE),"")</f>
        <v/>
      </c>
      <c r="H12" s="18" t="str">
        <f t="shared" ref="H12:K12" si="11">IF(NOT($A12=""),CEILING($G12*(1+L12),50),"")</f>
        <v/>
      </c>
      <c r="I12" s="18" t="str">
        <f t="shared" si="11"/>
        <v/>
      </c>
      <c r="J12" s="18" t="str">
        <f t="shared" si="11"/>
        <v/>
      </c>
      <c r="K12" s="18" t="str">
        <f t="shared" si="11"/>
        <v/>
      </c>
      <c r="L12" s="15" t="str">
        <f>IF(NOT($A12=""),VLOOKUP($A12,GENERAL!$A$2:O$216,12,FALSE),"")</f>
        <v/>
      </c>
      <c r="M12" s="15" t="str">
        <f>IF(NOT($A12=""),VLOOKUP($A12,GENERAL!$A$2:P$216,13,FALSE),"")</f>
        <v/>
      </c>
      <c r="N12" s="15" t="str">
        <f>IF(NOT($A12=""),VLOOKUP($A12,GENERAL!$A$2:Q$216,14,FALSE),"")</f>
        <v/>
      </c>
      <c r="O12" s="15" t="str">
        <f>IF(NOT($A12=""),VLOOKUP($A12,GENERAL!$A$2:R$216,15,FALSE),"")</f>
        <v/>
      </c>
    </row>
    <row r="13">
      <c r="B13" s="19" t="str">
        <f>IF(NOT($A13=""),VLOOKUP($A13,GENERAL!$A$3:B$216,2,FALSE),"")</f>
        <v/>
      </c>
      <c r="C13" s="19" t="str">
        <f>IF(NOT($A13=""),VLOOKUP($A13,GENERAL!$A$3:C$216,3,FALSE),"")</f>
        <v/>
      </c>
      <c r="D13" s="19" t="str">
        <f>IF(NOT($A13=""),VLOOKUP($A13,GENERAL!$A$3:D$216,4,FALSE),"")</f>
        <v/>
      </c>
      <c r="E13" s="19" t="str">
        <f>IF(NOT($A13=""),VLOOKUP($A13,GENERAL!$A$3:E$216,5,FALSE),"")</f>
        <v/>
      </c>
      <c r="F13" s="19" t="str">
        <f>IF(NOT($A13=""),VLOOKUP($A13,GENERAL!$A$3:F$216,6,FALSE),"")</f>
        <v/>
      </c>
      <c r="G13" s="18" t="str">
        <f>IF(NOT($A13=""),VLOOKUP($A13,GENERAL!$A$3:G$216,7,FALSE),"")</f>
        <v/>
      </c>
      <c r="H13" s="18" t="str">
        <f t="shared" ref="H13:K13" si="12">IF(NOT($A13=""),CEILING($G13*(1+L13),50),"")</f>
        <v/>
      </c>
      <c r="I13" s="18" t="str">
        <f t="shared" si="12"/>
        <v/>
      </c>
      <c r="J13" s="18" t="str">
        <f t="shared" si="12"/>
        <v/>
      </c>
      <c r="K13" s="18" t="str">
        <f t="shared" si="12"/>
        <v/>
      </c>
      <c r="L13" s="15" t="str">
        <f>IF(NOT($A13=""),VLOOKUP($A13,GENERAL!$A$2:O$216,12,FALSE),"")</f>
        <v/>
      </c>
      <c r="M13" s="15" t="str">
        <f>IF(NOT($A13=""),VLOOKUP($A13,GENERAL!$A$2:P$216,13,FALSE),"")</f>
        <v/>
      </c>
      <c r="N13" s="15" t="str">
        <f>IF(NOT($A13=""),VLOOKUP($A13,GENERAL!$A$2:Q$216,14,FALSE),"")</f>
        <v/>
      </c>
      <c r="O13" s="15" t="str">
        <f>IF(NOT($A13=""),VLOOKUP($A13,GENERAL!$A$2:R$216,15,FALSE),"")</f>
        <v/>
      </c>
    </row>
    <row r="14">
      <c r="B14" s="19" t="str">
        <f>IF(NOT($A14=""),VLOOKUP($A14,GENERAL!$A$3:B$216,2,FALSE),"")</f>
        <v/>
      </c>
      <c r="C14" s="19" t="str">
        <f>IF(NOT($A14=""),VLOOKUP($A14,GENERAL!$A$3:C$216,3,FALSE),"")</f>
        <v/>
      </c>
      <c r="D14" s="19" t="str">
        <f>IF(NOT($A14=""),VLOOKUP($A14,GENERAL!$A$3:D$216,4,FALSE),"")</f>
        <v/>
      </c>
      <c r="E14" s="19" t="str">
        <f>IF(NOT($A14=""),VLOOKUP($A14,GENERAL!$A$3:E$216,5,FALSE),"")</f>
        <v/>
      </c>
      <c r="F14" s="19" t="str">
        <f>IF(NOT($A14=""),VLOOKUP($A14,GENERAL!$A$3:F$216,6,FALSE),"")</f>
        <v/>
      </c>
      <c r="G14" s="18" t="str">
        <f>IF(NOT($A14=""),VLOOKUP($A14,GENERAL!$A$3:G$216,7,FALSE),"")</f>
        <v/>
      </c>
      <c r="H14" s="18" t="str">
        <f t="shared" ref="H14:K14" si="13">IF(NOT($A14=""),CEILING($G14*(1+L14),50),"")</f>
        <v/>
      </c>
      <c r="I14" s="18" t="str">
        <f t="shared" si="13"/>
        <v/>
      </c>
      <c r="J14" s="18" t="str">
        <f t="shared" si="13"/>
        <v/>
      </c>
      <c r="K14" s="18" t="str">
        <f t="shared" si="13"/>
        <v/>
      </c>
      <c r="L14" s="15" t="str">
        <f>IF(NOT($A14=""),VLOOKUP($A14,GENERAL!$A$2:O$216,12,FALSE),"")</f>
        <v/>
      </c>
      <c r="M14" s="15" t="str">
        <f>IF(NOT($A14=""),VLOOKUP($A14,GENERAL!$A$2:P$216,13,FALSE),"")</f>
        <v/>
      </c>
      <c r="N14" s="15" t="str">
        <f>IF(NOT($A14=""),VLOOKUP($A14,GENERAL!$A$2:Q$216,14,FALSE),"")</f>
        <v/>
      </c>
      <c r="O14" s="15" t="str">
        <f>IF(NOT($A14=""),VLOOKUP($A14,GENERAL!$A$2:R$216,15,FALSE),"")</f>
        <v/>
      </c>
    </row>
    <row r="15" ht="15.75" customHeight="1">
      <c r="B15" s="19" t="str">
        <f>IF(NOT($A15=""),VLOOKUP($A15,GENERAL!$A$3:B$216,2,FALSE),"")</f>
        <v/>
      </c>
      <c r="C15" s="19" t="str">
        <f>IF(NOT($A15=""),VLOOKUP($A15,GENERAL!$A$3:C$216,3,FALSE),"")</f>
        <v/>
      </c>
      <c r="D15" s="19" t="str">
        <f>IF(NOT($A15=""),VLOOKUP($A15,GENERAL!$A$3:D$216,4,FALSE),"")</f>
        <v/>
      </c>
      <c r="E15" s="19" t="str">
        <f>IF(NOT($A15=""),VLOOKUP($A15,GENERAL!$A$3:E$216,5,FALSE),"")</f>
        <v/>
      </c>
      <c r="F15" s="19" t="str">
        <f>IF(NOT($A15=""),VLOOKUP($A15,GENERAL!$A$3:F$216,6,FALSE),"")</f>
        <v/>
      </c>
      <c r="G15" s="18" t="str">
        <f>IF(NOT($A15=""),VLOOKUP($A15,GENERAL!$A$3:G$216,7,FALSE),"")</f>
        <v/>
      </c>
      <c r="H15" s="18" t="str">
        <f t="shared" ref="H15:K15" si="14">IF(NOT($A15=""),CEILING($G15*(1+L15),50),"")</f>
        <v/>
      </c>
      <c r="I15" s="18" t="str">
        <f t="shared" si="14"/>
        <v/>
      </c>
      <c r="J15" s="18" t="str">
        <f t="shared" si="14"/>
        <v/>
      </c>
      <c r="K15" s="18" t="str">
        <f t="shared" si="14"/>
        <v/>
      </c>
      <c r="L15" s="15" t="str">
        <f>IF(NOT($A15=""),VLOOKUP($A15,GENERAL!$A$2:O$216,12,FALSE),"")</f>
        <v/>
      </c>
      <c r="M15" s="15" t="str">
        <f>IF(NOT($A15=""),VLOOKUP($A15,GENERAL!$A$2:P$216,13,FALSE),"")</f>
        <v/>
      </c>
      <c r="N15" s="15" t="str">
        <f>IF(NOT($A15=""),VLOOKUP($A15,GENERAL!$A$2:Q$216,14,FALSE),"")</f>
        <v/>
      </c>
      <c r="O15" s="15" t="str">
        <f>IF(NOT($A15=""),VLOOKUP($A15,GENERAL!$A$2:R$216,15,FALSE),"")</f>
        <v/>
      </c>
    </row>
    <row r="16" ht="15.75" customHeight="1">
      <c r="B16" s="19" t="str">
        <f>IF(NOT($A16=""),VLOOKUP($A16,GENERAL!$A$3:B$216,2,FALSE),"")</f>
        <v/>
      </c>
      <c r="C16" s="19" t="str">
        <f>IF(NOT($A16=""),VLOOKUP($A16,GENERAL!$A$3:C$216,3,FALSE),"")</f>
        <v/>
      </c>
      <c r="D16" s="19" t="str">
        <f>IF(NOT($A16=""),VLOOKUP($A16,GENERAL!$A$3:D$216,4,FALSE),"")</f>
        <v/>
      </c>
      <c r="E16" s="19" t="str">
        <f>IF(NOT($A16=""),VLOOKUP($A16,GENERAL!$A$3:E$216,5,FALSE),"")</f>
        <v/>
      </c>
      <c r="F16" s="19" t="str">
        <f>IF(NOT($A16=""),VLOOKUP($A16,GENERAL!$A$3:F$216,6,FALSE),"")</f>
        <v/>
      </c>
      <c r="G16" s="18" t="str">
        <f>IF(NOT($A16=""),VLOOKUP($A16,GENERAL!$A$3:G$216,7,FALSE),"")</f>
        <v/>
      </c>
      <c r="H16" s="18" t="str">
        <f t="shared" ref="H16:K16" si="15">IF(NOT($A16=""),CEILING($G16*(1+L16),50),"")</f>
        <v/>
      </c>
      <c r="I16" s="18" t="str">
        <f t="shared" si="15"/>
        <v/>
      </c>
      <c r="J16" s="18" t="str">
        <f t="shared" si="15"/>
        <v/>
      </c>
      <c r="K16" s="18" t="str">
        <f t="shared" si="15"/>
        <v/>
      </c>
      <c r="L16" s="15" t="str">
        <f>IF(NOT($A16=""),VLOOKUP($A16,GENERAL!$A$2:O$216,12,FALSE),"")</f>
        <v/>
      </c>
      <c r="M16" s="15" t="str">
        <f>IF(NOT($A16=""),VLOOKUP($A16,GENERAL!$A$2:P$216,13,FALSE),"")</f>
        <v/>
      </c>
      <c r="N16" s="15" t="str">
        <f>IF(NOT($A16=""),VLOOKUP($A16,GENERAL!$A$2:Q$216,14,FALSE),"")</f>
        <v/>
      </c>
      <c r="O16" s="15" t="str">
        <f>IF(NOT($A16=""),VLOOKUP($A16,GENERAL!$A$2:R$216,15,FALSE),"")</f>
        <v/>
      </c>
    </row>
    <row r="17" ht="15.75" customHeight="1">
      <c r="B17" s="19" t="str">
        <f>IF(NOT($A17=""),VLOOKUP($A17,GENERAL!$A$3:B$216,2,FALSE),"")</f>
        <v/>
      </c>
      <c r="C17" s="19" t="str">
        <f>IF(NOT($A17=""),VLOOKUP($A17,GENERAL!$A$3:C$216,3,FALSE),"")</f>
        <v/>
      </c>
      <c r="D17" s="19" t="str">
        <f>IF(NOT($A17=""),VLOOKUP($A17,GENERAL!$A$3:D$216,4,FALSE),"")</f>
        <v/>
      </c>
      <c r="E17" s="19" t="str">
        <f>IF(NOT($A17=""),VLOOKUP($A17,GENERAL!$A$3:E$216,5,FALSE),"")</f>
        <v/>
      </c>
      <c r="F17" s="19" t="str">
        <f>IF(NOT($A17=""),VLOOKUP($A17,GENERAL!$A$3:F$216,6,FALSE),"")</f>
        <v/>
      </c>
      <c r="G17" s="18" t="str">
        <f>IF(NOT($A17=""),VLOOKUP($A17,GENERAL!$A$3:G$216,7,FALSE),"")</f>
        <v/>
      </c>
      <c r="H17" s="18" t="str">
        <f t="shared" ref="H17:K17" si="16">IF(NOT($A17=""),CEILING($G17*(1+L17),50),"")</f>
        <v/>
      </c>
      <c r="I17" s="18" t="str">
        <f t="shared" si="16"/>
        <v/>
      </c>
      <c r="J17" s="18" t="str">
        <f t="shared" si="16"/>
        <v/>
      </c>
      <c r="K17" s="18" t="str">
        <f t="shared" si="16"/>
        <v/>
      </c>
      <c r="L17" s="15" t="str">
        <f>IF(NOT($A17=""),VLOOKUP($A17,GENERAL!$A$2:O$216,12,FALSE),"")</f>
        <v/>
      </c>
      <c r="M17" s="15" t="str">
        <f>IF(NOT($A17=""),VLOOKUP($A17,GENERAL!$A$2:P$216,13,FALSE),"")</f>
        <v/>
      </c>
      <c r="N17" s="15" t="str">
        <f>IF(NOT($A17=""),VLOOKUP($A17,GENERAL!$A$2:Q$216,14,FALSE),"")</f>
        <v/>
      </c>
      <c r="O17" s="15" t="str">
        <f>IF(NOT($A17=""),VLOOKUP($A17,GENERAL!$A$2:R$216,15,FALSE),"")</f>
        <v/>
      </c>
    </row>
    <row r="18" ht="15.75" customHeight="1">
      <c r="B18" s="19" t="str">
        <f>IF(NOT($A18=""),VLOOKUP($A18,GENERAL!$A$3:B$216,2,FALSE),"")</f>
        <v/>
      </c>
      <c r="C18" s="19" t="str">
        <f>IF(NOT($A18=""),VLOOKUP($A18,GENERAL!$A$3:C$216,3,FALSE),"")</f>
        <v/>
      </c>
      <c r="D18" s="19" t="str">
        <f>IF(NOT($A18=""),VLOOKUP($A18,GENERAL!$A$3:D$216,4,FALSE),"")</f>
        <v/>
      </c>
      <c r="E18" s="19" t="str">
        <f>IF(NOT($A18=""),VLOOKUP($A18,GENERAL!$A$3:E$216,5,FALSE),"")</f>
        <v/>
      </c>
      <c r="F18" s="19" t="str">
        <f>IF(NOT($A18=""),VLOOKUP($A18,GENERAL!$A$3:F$216,6,FALSE),"")</f>
        <v/>
      </c>
      <c r="G18" s="18" t="str">
        <f>IF(NOT($A18=""),VLOOKUP($A18,GENERAL!$A$3:G$216,7,FALSE),"")</f>
        <v/>
      </c>
      <c r="H18" s="18" t="str">
        <f t="shared" ref="H18:K18" si="17">IF(NOT($A18=""),CEILING($G18*(1+L18),50),"")</f>
        <v/>
      </c>
      <c r="I18" s="18" t="str">
        <f t="shared" si="17"/>
        <v/>
      </c>
      <c r="J18" s="18" t="str">
        <f t="shared" si="17"/>
        <v/>
      </c>
      <c r="K18" s="18" t="str">
        <f t="shared" si="17"/>
        <v/>
      </c>
      <c r="L18" s="15" t="str">
        <f>IF(NOT($A18=""),VLOOKUP($A18,GENERAL!$A$2:O$216,12,FALSE),"")</f>
        <v/>
      </c>
      <c r="M18" s="15" t="str">
        <f>IF(NOT($A18=""),VLOOKUP($A18,GENERAL!$A$2:P$216,13,FALSE),"")</f>
        <v/>
      </c>
      <c r="N18" s="15" t="str">
        <f>IF(NOT($A18=""),VLOOKUP($A18,GENERAL!$A$2:Q$216,14,FALSE),"")</f>
        <v/>
      </c>
      <c r="O18" s="15" t="str">
        <f>IF(NOT($A18=""),VLOOKUP($A18,GENERAL!$A$2:R$216,15,FALSE),"")</f>
        <v/>
      </c>
    </row>
    <row r="19" ht="15.75" customHeight="1">
      <c r="B19" s="19" t="str">
        <f>IF(NOT($A19=""),VLOOKUP($A19,GENERAL!$A$3:B$216,2,FALSE),"")</f>
        <v/>
      </c>
      <c r="C19" s="19" t="str">
        <f>IF(NOT($A19=""),VLOOKUP($A19,GENERAL!$A$3:C$216,3,FALSE),"")</f>
        <v/>
      </c>
      <c r="D19" s="19" t="str">
        <f>IF(NOT($A19=""),VLOOKUP($A19,GENERAL!$A$3:D$216,4,FALSE),"")</f>
        <v/>
      </c>
      <c r="E19" s="19" t="str">
        <f>IF(NOT($A19=""),VLOOKUP($A19,GENERAL!$A$3:E$216,5,FALSE),"")</f>
        <v/>
      </c>
      <c r="F19" s="19" t="str">
        <f>IF(NOT($A19=""),VLOOKUP($A19,GENERAL!$A$3:F$216,6,FALSE),"")</f>
        <v/>
      </c>
      <c r="G19" s="18" t="str">
        <f>IF(NOT($A19=""),VLOOKUP($A19,GENERAL!$A$3:G$216,7,FALSE),"")</f>
        <v/>
      </c>
      <c r="H19" s="18" t="str">
        <f t="shared" ref="H19:K19" si="18">IF(NOT($A19=""),CEILING($G19*(1+L19),50),"")</f>
        <v/>
      </c>
      <c r="I19" s="18" t="str">
        <f t="shared" si="18"/>
        <v/>
      </c>
      <c r="J19" s="18" t="str">
        <f t="shared" si="18"/>
        <v/>
      </c>
      <c r="K19" s="18" t="str">
        <f t="shared" si="18"/>
        <v/>
      </c>
      <c r="L19" s="15" t="str">
        <f>IF(NOT($A19=""),VLOOKUP($A19,GENERAL!$A$2:O$216,12,FALSE),"")</f>
        <v/>
      </c>
      <c r="M19" s="15" t="str">
        <f>IF(NOT($A19=""),VLOOKUP($A19,GENERAL!$A$2:P$216,13,FALSE),"")</f>
        <v/>
      </c>
      <c r="N19" s="15" t="str">
        <f>IF(NOT($A19=""),VLOOKUP($A19,GENERAL!$A$2:Q$216,14,FALSE),"")</f>
        <v/>
      </c>
      <c r="O19" s="15" t="str">
        <f>IF(NOT($A19=""),VLOOKUP($A19,GENERAL!$A$2:R$216,15,FALSE),"")</f>
        <v/>
      </c>
    </row>
    <row r="20" ht="15.75" customHeight="1">
      <c r="B20" s="19" t="str">
        <f>IF(NOT($A20=""),VLOOKUP($A20,GENERAL!$A$3:B$216,2,FALSE),"")</f>
        <v/>
      </c>
      <c r="C20" s="19" t="str">
        <f>IF(NOT($A20=""),VLOOKUP($A20,GENERAL!$A$3:C$216,3,FALSE),"")</f>
        <v/>
      </c>
      <c r="D20" s="19" t="str">
        <f>IF(NOT($A20=""),VLOOKUP($A20,GENERAL!$A$3:D$216,4,FALSE),"")</f>
        <v/>
      </c>
      <c r="E20" s="19" t="str">
        <f>IF(NOT($A20=""),VLOOKUP($A20,GENERAL!$A$3:E$216,5,FALSE),"")</f>
        <v/>
      </c>
      <c r="F20" s="19" t="str">
        <f>IF(NOT($A20=""),VLOOKUP($A20,GENERAL!$A$3:F$216,6,FALSE),"")</f>
        <v/>
      </c>
      <c r="G20" s="18" t="str">
        <f>IF(NOT($A20=""),VLOOKUP($A20,GENERAL!$A$3:G$216,7,FALSE),"")</f>
        <v/>
      </c>
      <c r="H20" s="18" t="str">
        <f t="shared" ref="H20:K20" si="19">IF(NOT($A20=""),CEILING($G20*(1+L20),50),"")</f>
        <v/>
      </c>
      <c r="I20" s="18" t="str">
        <f t="shared" si="19"/>
        <v/>
      </c>
      <c r="J20" s="18" t="str">
        <f t="shared" si="19"/>
        <v/>
      </c>
      <c r="K20" s="18" t="str">
        <f t="shared" si="19"/>
        <v/>
      </c>
      <c r="L20" s="15" t="str">
        <f>IF(NOT($A20=""),VLOOKUP($A20,GENERAL!$A$2:O$216,12,FALSE),"")</f>
        <v/>
      </c>
      <c r="M20" s="15" t="str">
        <f>IF(NOT($A20=""),VLOOKUP($A20,GENERAL!$A$2:P$216,13,FALSE),"")</f>
        <v/>
      </c>
      <c r="N20" s="15" t="str">
        <f>IF(NOT($A20=""),VLOOKUP($A20,GENERAL!$A$2:Q$216,14,FALSE),"")</f>
        <v/>
      </c>
      <c r="O20" s="15" t="str">
        <f>IF(NOT($A20=""),VLOOKUP($A20,GENERAL!$A$2:R$216,15,FALSE),"")</f>
        <v/>
      </c>
    </row>
    <row r="21" ht="15.75" customHeight="1">
      <c r="B21" s="19" t="str">
        <f>IF(NOT($A21=""),VLOOKUP($A21,GENERAL!$A$3:B$216,2,FALSE),"")</f>
        <v/>
      </c>
      <c r="C21" s="19" t="str">
        <f>IF(NOT($A21=""),VLOOKUP($A21,GENERAL!$A$3:C$216,3,FALSE),"")</f>
        <v/>
      </c>
      <c r="D21" s="19" t="str">
        <f>IF(NOT($A21=""),VLOOKUP($A21,GENERAL!$A$3:D$216,4,FALSE),"")</f>
        <v/>
      </c>
      <c r="E21" s="19" t="str">
        <f>IF(NOT($A21=""),VLOOKUP($A21,GENERAL!$A$3:E$216,5,FALSE),"")</f>
        <v/>
      </c>
      <c r="F21" s="19" t="str">
        <f>IF(NOT($A21=""),VLOOKUP($A21,GENERAL!$A$3:F$216,6,FALSE),"")</f>
        <v/>
      </c>
      <c r="G21" s="18" t="str">
        <f>IF(NOT($A21=""),VLOOKUP($A21,GENERAL!$A$3:G$216,7,FALSE),"")</f>
        <v/>
      </c>
      <c r="H21" s="18" t="str">
        <f t="shared" ref="H21:K21" si="20">IF(NOT($A21=""),CEILING($G21*(1+L21),50),"")</f>
        <v/>
      </c>
      <c r="I21" s="18" t="str">
        <f t="shared" si="20"/>
        <v/>
      </c>
      <c r="J21" s="18" t="str">
        <f t="shared" si="20"/>
        <v/>
      </c>
      <c r="K21" s="18" t="str">
        <f t="shared" si="20"/>
        <v/>
      </c>
      <c r="L21" s="15" t="str">
        <f>IF(NOT($A21=""),VLOOKUP($A21,GENERAL!$A$2:O$216,12,FALSE),"")</f>
        <v/>
      </c>
      <c r="M21" s="15" t="str">
        <f>IF(NOT($A21=""),VLOOKUP($A21,GENERAL!$A$2:P$216,13,FALSE),"")</f>
        <v/>
      </c>
      <c r="N21" s="15" t="str">
        <f>IF(NOT($A21=""),VLOOKUP($A21,GENERAL!$A$2:Q$216,14,FALSE),"")</f>
        <v/>
      </c>
      <c r="O21" s="15" t="str">
        <f>IF(NOT($A21=""),VLOOKUP($A21,GENERAL!$A$2:R$216,15,FALSE),"")</f>
        <v/>
      </c>
    </row>
    <row r="22" ht="15.75" customHeight="1">
      <c r="B22" s="19" t="str">
        <f>IF(NOT($A22=""),VLOOKUP($A22,GENERAL!$A$3:B$216,2,FALSE),"")</f>
        <v/>
      </c>
      <c r="C22" s="19" t="str">
        <f>IF(NOT($A22=""),VLOOKUP($A22,GENERAL!$A$3:C$216,3,FALSE),"")</f>
        <v/>
      </c>
      <c r="D22" s="19" t="str">
        <f>IF(NOT($A22=""),VLOOKUP($A22,GENERAL!$A$3:D$216,4,FALSE),"")</f>
        <v/>
      </c>
      <c r="E22" s="19" t="str">
        <f>IF(NOT($A22=""),VLOOKUP($A22,GENERAL!$A$3:E$216,5,FALSE),"")</f>
        <v/>
      </c>
      <c r="F22" s="19" t="str">
        <f>IF(NOT($A22=""),VLOOKUP($A22,GENERAL!$A$3:F$216,6,FALSE),"")</f>
        <v/>
      </c>
      <c r="G22" s="18" t="str">
        <f>IF(NOT($A22=""),VLOOKUP($A22,GENERAL!$A$3:G$216,7,FALSE),"")</f>
        <v/>
      </c>
      <c r="H22" s="18" t="str">
        <f t="shared" ref="H22:K22" si="21">IF(NOT($A22=""),CEILING($G22*(1+L22),50),"")</f>
        <v/>
      </c>
      <c r="I22" s="18" t="str">
        <f t="shared" si="21"/>
        <v/>
      </c>
      <c r="J22" s="18" t="str">
        <f t="shared" si="21"/>
        <v/>
      </c>
      <c r="K22" s="18" t="str">
        <f t="shared" si="21"/>
        <v/>
      </c>
      <c r="L22" s="15" t="str">
        <f>IF(NOT($A22=""),VLOOKUP($A22,GENERAL!$A$2:O$216,12,FALSE),"")</f>
        <v/>
      </c>
      <c r="M22" s="15" t="str">
        <f>IF(NOT($A22=""),VLOOKUP($A22,GENERAL!$A$2:P$216,13,FALSE),"")</f>
        <v/>
      </c>
      <c r="N22" s="15" t="str">
        <f>IF(NOT($A22=""),VLOOKUP($A22,GENERAL!$A$2:Q$216,14,FALSE),"")</f>
        <v/>
      </c>
      <c r="O22" s="15" t="str">
        <f>IF(NOT($A22=""),VLOOKUP($A22,GENERAL!$A$2:R$216,15,FALSE),"")</f>
        <v/>
      </c>
    </row>
    <row r="23" ht="15.75" customHeight="1">
      <c r="B23" s="19" t="str">
        <f>IF(NOT($A23=""),VLOOKUP($A23,GENERAL!$A$3:B$216,2,FALSE),"")</f>
        <v/>
      </c>
      <c r="C23" s="19" t="str">
        <f>IF(NOT($A23=""),VLOOKUP($A23,GENERAL!$A$3:C$216,3,FALSE),"")</f>
        <v/>
      </c>
      <c r="D23" s="19" t="str">
        <f>IF(NOT($A23=""),VLOOKUP($A23,GENERAL!$A$3:D$216,4,FALSE),"")</f>
        <v/>
      </c>
      <c r="E23" s="19" t="str">
        <f>IF(NOT($A23=""),VLOOKUP($A23,GENERAL!$A$3:E$216,5,FALSE),"")</f>
        <v/>
      </c>
      <c r="F23" s="19" t="str">
        <f>IF(NOT($A23=""),VLOOKUP($A23,GENERAL!$A$3:F$216,6,FALSE),"")</f>
        <v/>
      </c>
      <c r="G23" s="18" t="str">
        <f>IF(NOT($A23=""),VLOOKUP($A23,GENERAL!$A$3:G$216,7,FALSE),"")</f>
        <v/>
      </c>
      <c r="H23" s="18" t="str">
        <f t="shared" ref="H23:K23" si="22">IF(NOT($A23=""),CEILING($G23*(1+L23),50),"")</f>
        <v/>
      </c>
      <c r="I23" s="18" t="str">
        <f t="shared" si="22"/>
        <v/>
      </c>
      <c r="J23" s="18" t="str">
        <f t="shared" si="22"/>
        <v/>
      </c>
      <c r="K23" s="18" t="str">
        <f t="shared" si="22"/>
        <v/>
      </c>
      <c r="L23" s="15" t="str">
        <f>IF(NOT($A23=""),VLOOKUP($A23,GENERAL!$A$2:O$216,12,FALSE),"")</f>
        <v/>
      </c>
      <c r="M23" s="15" t="str">
        <f>IF(NOT($A23=""),VLOOKUP($A23,GENERAL!$A$2:P$216,13,FALSE),"")</f>
        <v/>
      </c>
      <c r="N23" s="15" t="str">
        <f>IF(NOT($A23=""),VLOOKUP($A23,GENERAL!$A$2:Q$216,14,FALSE),"")</f>
        <v/>
      </c>
      <c r="O23" s="15" t="str">
        <f>IF(NOT($A23=""),VLOOKUP($A23,GENERAL!$A$2:R$216,15,FALSE),"")</f>
        <v/>
      </c>
    </row>
    <row r="24" ht="15.75" customHeight="1">
      <c r="B24" s="19" t="str">
        <f>IF(NOT($A24=""),VLOOKUP($A24,GENERAL!$A$3:B$216,2,FALSE),"")</f>
        <v/>
      </c>
      <c r="C24" s="19" t="str">
        <f>IF(NOT($A24=""),VLOOKUP($A24,GENERAL!$A$3:C$216,3,FALSE),"")</f>
        <v/>
      </c>
      <c r="D24" s="19" t="str">
        <f>IF(NOT($A24=""),VLOOKUP($A24,GENERAL!$A$3:D$216,4,FALSE),"")</f>
        <v/>
      </c>
      <c r="E24" s="19" t="str">
        <f>IF(NOT($A24=""),VLOOKUP($A24,GENERAL!$A$3:E$216,5,FALSE),"")</f>
        <v/>
      </c>
      <c r="F24" s="19" t="str">
        <f>IF(NOT($A24=""),VLOOKUP($A24,GENERAL!$A$3:F$216,6,FALSE),"")</f>
        <v/>
      </c>
      <c r="G24" s="18" t="str">
        <f>IF(NOT($A24=""),VLOOKUP($A24,GENERAL!$A$3:G$216,7,FALSE),"")</f>
        <v/>
      </c>
      <c r="H24" s="18" t="str">
        <f t="shared" ref="H24:K24" si="23">IF(NOT($A24=""),CEILING($G24*(1+L24),50),"")</f>
        <v/>
      </c>
      <c r="I24" s="18" t="str">
        <f t="shared" si="23"/>
        <v/>
      </c>
      <c r="J24" s="18" t="str">
        <f t="shared" si="23"/>
        <v/>
      </c>
      <c r="K24" s="18" t="str">
        <f t="shared" si="23"/>
        <v/>
      </c>
      <c r="L24" s="15" t="str">
        <f>IF(NOT($A24=""),VLOOKUP($A24,GENERAL!$A$2:O$216,12,FALSE),"")</f>
        <v/>
      </c>
      <c r="M24" s="15" t="str">
        <f>IF(NOT($A24=""),VLOOKUP($A24,GENERAL!$A$2:P$216,13,FALSE),"")</f>
        <v/>
      </c>
      <c r="N24" s="15" t="str">
        <f>IF(NOT($A24=""),VLOOKUP($A24,GENERAL!$A$2:Q$216,14,FALSE),"")</f>
        <v/>
      </c>
      <c r="O24" s="15" t="str">
        <f>IF(NOT($A24=""),VLOOKUP($A24,GENERAL!$A$2:R$216,15,FALSE),"")</f>
        <v/>
      </c>
    </row>
    <row r="25" ht="15.75" customHeight="1">
      <c r="B25" s="19" t="str">
        <f>IF(NOT($A25=""),VLOOKUP($A25,GENERAL!$A$3:B$216,2,FALSE),"")</f>
        <v/>
      </c>
      <c r="C25" s="19" t="str">
        <f>IF(NOT($A25=""),VLOOKUP($A25,GENERAL!$A$3:C$216,3,FALSE),"")</f>
        <v/>
      </c>
      <c r="D25" s="19" t="str">
        <f>IF(NOT($A25=""),VLOOKUP($A25,GENERAL!$A$3:D$216,4,FALSE),"")</f>
        <v/>
      </c>
      <c r="E25" s="19" t="str">
        <f>IF(NOT($A25=""),VLOOKUP($A25,GENERAL!$A$3:E$216,5,FALSE),"")</f>
        <v/>
      </c>
      <c r="F25" s="19" t="str">
        <f>IF(NOT($A25=""),VLOOKUP($A25,GENERAL!$A$3:F$216,6,FALSE),"")</f>
        <v/>
      </c>
      <c r="G25" s="18" t="str">
        <f>IF(NOT($A25=""),VLOOKUP($A25,GENERAL!$A$3:G$216,7,FALSE),"")</f>
        <v/>
      </c>
      <c r="H25" s="18" t="str">
        <f t="shared" ref="H25:K25" si="24">IF(NOT($A25=""),CEILING($G25*(1+L25),50),"")</f>
        <v/>
      </c>
      <c r="I25" s="18" t="str">
        <f t="shared" si="24"/>
        <v/>
      </c>
      <c r="J25" s="18" t="str">
        <f t="shared" si="24"/>
        <v/>
      </c>
      <c r="K25" s="18" t="str">
        <f t="shared" si="24"/>
        <v/>
      </c>
      <c r="L25" s="15" t="str">
        <f>IF(NOT($A25=""),VLOOKUP($A25,GENERAL!$A$2:O$216,12,FALSE),"")</f>
        <v/>
      </c>
      <c r="M25" s="15" t="str">
        <f>IF(NOT($A25=""),VLOOKUP($A25,GENERAL!$A$2:P$216,13,FALSE),"")</f>
        <v/>
      </c>
      <c r="N25" s="15" t="str">
        <f>IF(NOT($A25=""),VLOOKUP($A25,GENERAL!$A$2:Q$216,14,FALSE),"")</f>
        <v/>
      </c>
      <c r="O25" s="15" t="str">
        <f>IF(NOT($A25=""),VLOOKUP($A25,GENERAL!$A$2:R$216,15,FALSE),"")</f>
        <v/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9" t="str">
        <f>IF(NOT($A26=""),VLOOKUP($A26,GENERAL!$A$3:E$216,5,FALSE),"")</f>
        <v/>
      </c>
      <c r="F26" s="19" t="str">
        <f>IF(NOT($A26=""),VLOOKUP($A26,GENERAL!$A$3:F$216,6,FALSE),"")</f>
        <v/>
      </c>
      <c r="G26" s="18" t="str">
        <f>IF(NOT($A26=""),VLOOKUP($A26,GENERAL!$A$3:G$216,7,FALSE),"")</f>
        <v/>
      </c>
      <c r="H26" s="18" t="str">
        <f t="shared" ref="H26:K26" si="25">IF(NOT($A26=""),CEILING($G26*(1+L26),50),"")</f>
        <v/>
      </c>
      <c r="I26" s="18" t="str">
        <f t="shared" si="25"/>
        <v/>
      </c>
      <c r="J26" s="18" t="str">
        <f t="shared" si="25"/>
        <v/>
      </c>
      <c r="K26" s="18" t="str">
        <f t="shared" si="25"/>
        <v/>
      </c>
      <c r="L26" s="15" t="str">
        <f>IF(NOT($A26=""),VLOOKUP($A26,GENERAL!$A$2:O$216,12,FALSE),"")</f>
        <v/>
      </c>
      <c r="M26" s="15" t="str">
        <f>IF(NOT($A26=""),VLOOKUP($A26,GENERAL!$A$2:P$216,13,FALSE),"")</f>
        <v/>
      </c>
      <c r="N26" s="15" t="str">
        <f>IF(NOT($A26=""),VLOOKUP($A26,GENERAL!$A$2:Q$216,14,FALSE),"")</f>
        <v/>
      </c>
      <c r="O26" s="15" t="str">
        <f>IF(NOT($A26=""),VLOOKUP($A26,GENERAL!$A$2:R$216,15,FALSE),"")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9" t="str">
        <f>IF(NOT($A27=""),VLOOKUP($A27,GENERAL!$A$3:E$216,5,FALSE),"")</f>
        <v/>
      </c>
      <c r="F27" s="19" t="str">
        <f>IF(NOT($A27=""),VLOOKUP($A27,GENERAL!$A$3:F$216,6,FALSE),"")</f>
        <v/>
      </c>
      <c r="G27" s="18" t="str">
        <f>IF(NOT($A27=""),VLOOKUP($A27,GENERAL!$A$3:G$216,7,FALSE),"")</f>
        <v/>
      </c>
      <c r="H27" s="18" t="str">
        <f t="shared" ref="H27:K27" si="26">IF(NOT($A27=""),CEILING($G27*(1+L27),50),"")</f>
        <v/>
      </c>
      <c r="I27" s="18" t="str">
        <f t="shared" si="26"/>
        <v/>
      </c>
      <c r="J27" s="18" t="str">
        <f t="shared" si="26"/>
        <v/>
      </c>
      <c r="K27" s="18" t="str">
        <f t="shared" si="26"/>
        <v/>
      </c>
      <c r="L27" s="15" t="str">
        <f>IF(NOT($A27=""),VLOOKUP($A27,GENERAL!$A$2:O$216,12,FALSE),"")</f>
        <v/>
      </c>
      <c r="M27" s="15" t="str">
        <f>IF(NOT($A27=""),VLOOKUP($A27,GENERAL!$A$2:P$216,13,FALSE),"")</f>
        <v/>
      </c>
      <c r="N27" s="15" t="str">
        <f>IF(NOT($A27=""),VLOOKUP($A27,GENERAL!$A$2:Q$216,14,FALSE),"")</f>
        <v/>
      </c>
      <c r="O27" s="15" t="str">
        <f>IF(NOT($A27=""),VLOOKUP($A27,GENERAL!$A$2:R$216,15,FALSE),"")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9" t="str">
        <f>IF(NOT($A28=""),VLOOKUP($A28,GENERAL!$A$3:E$216,5,FALSE),"")</f>
        <v/>
      </c>
      <c r="F28" s="19" t="str">
        <f>IF(NOT($A28=""),VLOOKUP($A28,GENERAL!$A$3:F$216,6,FALSE),"")</f>
        <v/>
      </c>
      <c r="G28" s="18" t="str">
        <f>IF(NOT($A28=""),VLOOKUP($A28,GENERAL!$A$3:G$216,7,FALSE),"")</f>
        <v/>
      </c>
      <c r="H28" s="18" t="str">
        <f t="shared" ref="H28:K28" si="27">IF(NOT($A28=""),CEILING($G28*(1+L28),50),"")</f>
        <v/>
      </c>
      <c r="I28" s="18" t="str">
        <f t="shared" si="27"/>
        <v/>
      </c>
      <c r="J28" s="18" t="str">
        <f t="shared" si="27"/>
        <v/>
      </c>
      <c r="K28" s="18" t="str">
        <f t="shared" si="27"/>
        <v/>
      </c>
      <c r="L28" s="15" t="str">
        <f>IF(NOT($A28=""),VLOOKUP($A28,GENERAL!$A$2:O$216,12,FALSE),"")</f>
        <v/>
      </c>
      <c r="M28" s="15" t="str">
        <f>IF(NOT($A28=""),VLOOKUP($A28,GENERAL!$A$2:P$216,13,FALSE),"")</f>
        <v/>
      </c>
      <c r="N28" s="15" t="str">
        <f>IF(NOT($A28=""),VLOOKUP($A28,GENERAL!$A$2:Q$216,14,FALSE),"")</f>
        <v/>
      </c>
      <c r="O28" s="15" t="str">
        <f>IF(NOT($A28=""),VLOOKUP($A28,GENERAL!$A$2:R$216,15,FALSE),"")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9" t="str">
        <f>IF(NOT($A29=""),VLOOKUP($A29,GENERAL!$A$3:E$216,5,FALSE),"")</f>
        <v/>
      </c>
      <c r="F29" s="19" t="str">
        <f>IF(NOT($A29=""),VLOOKUP($A29,GENERAL!$A$3:F$216,6,FALSE),"")</f>
        <v/>
      </c>
      <c r="G29" s="18" t="str">
        <f>IF(NOT($A29=""),VLOOKUP($A29,GENERAL!$A$3:G$216,7,FALSE),"")</f>
        <v/>
      </c>
      <c r="H29" s="18" t="str">
        <f t="shared" ref="H29:K29" si="28">IF(NOT($A29=""),CEILING($G29*(1+L29),50),"")</f>
        <v/>
      </c>
      <c r="I29" s="18" t="str">
        <f t="shared" si="28"/>
        <v/>
      </c>
      <c r="J29" s="18" t="str">
        <f t="shared" si="28"/>
        <v/>
      </c>
      <c r="K29" s="18" t="str">
        <f t="shared" si="28"/>
        <v/>
      </c>
      <c r="L29" s="15" t="str">
        <f>IF(NOT($A29=""),VLOOKUP($A29,GENERAL!$A$2:O$216,12,FALSE),"")</f>
        <v/>
      </c>
      <c r="M29" s="15" t="str">
        <f>IF(NOT($A29=""),VLOOKUP($A29,GENERAL!$A$2:P$216,13,FALSE),"")</f>
        <v/>
      </c>
      <c r="N29" s="15" t="str">
        <f>IF(NOT($A29=""),VLOOKUP($A29,GENERAL!$A$2:Q$216,14,FALSE),"")</f>
        <v/>
      </c>
      <c r="O29" s="15" t="str">
        <f>IF(NOT($A29=""),VLOOKUP($A29,GENERAL!$A$2:R$216,15,FALSE),"")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9" t="str">
        <f>IF(NOT($A30=""),VLOOKUP($A30,GENERAL!$A$3:E$216,5,FALSE),"")</f>
        <v/>
      </c>
      <c r="F30" s="19" t="str">
        <f>IF(NOT($A30=""),VLOOKUP($A30,GENERAL!$A$3:F$216,6,FALSE),"")</f>
        <v/>
      </c>
      <c r="G30" s="18" t="str">
        <f>IF(NOT($A30=""),VLOOKUP($A30,GENERAL!$A$3:G$216,7,FALSE),"")</f>
        <v/>
      </c>
      <c r="H30" s="18" t="str">
        <f t="shared" ref="H30:K30" si="29">IF(NOT($A30=""),CEILING($G30*(1+L30),50),"")</f>
        <v/>
      </c>
      <c r="I30" s="18" t="str">
        <f t="shared" si="29"/>
        <v/>
      </c>
      <c r="J30" s="18" t="str">
        <f t="shared" si="29"/>
        <v/>
      </c>
      <c r="K30" s="18" t="str">
        <f t="shared" si="29"/>
        <v/>
      </c>
      <c r="L30" s="15" t="str">
        <f>IF(NOT($A30=""),VLOOKUP($A30,GENERAL!$A$2:O$216,12,FALSE),"")</f>
        <v/>
      </c>
      <c r="M30" s="15" t="str">
        <f>IF(NOT($A30=""),VLOOKUP($A30,GENERAL!$A$2:P$216,13,FALSE),"")</f>
        <v/>
      </c>
      <c r="N30" s="15" t="str">
        <f>IF(NOT($A30=""),VLOOKUP($A30,GENERAL!$A$2:Q$216,14,FALSE),"")</f>
        <v/>
      </c>
      <c r="O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9" t="str">
        <f>IF(NOT($A31=""),VLOOKUP($A31,GENERAL!$A$3:E$216,5,FALSE),"")</f>
        <v/>
      </c>
      <c r="F31" s="19" t="str">
        <f>IF(NOT($A31=""),VLOOKUP($A31,GENERAL!$A$3:F$216,6,FALSE),"")</f>
        <v/>
      </c>
      <c r="G31" s="18" t="str">
        <f>IF(NOT($A31=""),VLOOKUP($A31,GENERAL!$A$3:G$216,7,FALSE),"")</f>
        <v/>
      </c>
      <c r="H31" s="18" t="str">
        <f t="shared" ref="H31:K31" si="30">IF(NOT($A31=""),CEILING($G31*(1+L31),50),"")</f>
        <v/>
      </c>
      <c r="I31" s="18" t="str">
        <f t="shared" si="30"/>
        <v/>
      </c>
      <c r="J31" s="18" t="str">
        <f t="shared" si="30"/>
        <v/>
      </c>
      <c r="K31" s="18" t="str">
        <f t="shared" si="30"/>
        <v/>
      </c>
      <c r="L31" s="15" t="str">
        <f>IF(NOT($A31=""),VLOOKUP($A31,GENERAL!$A$2:O$216,12,FALSE),"")</f>
        <v/>
      </c>
      <c r="M31" s="15" t="str">
        <f>IF(NOT($A31=""),VLOOKUP($A31,GENERAL!$A$2:P$216,13,FALSE),"")</f>
        <v/>
      </c>
      <c r="N31" s="15" t="str">
        <f>IF(NOT($A31=""),VLOOKUP($A31,GENERAL!$A$2:Q$216,14,FALSE),"")</f>
        <v/>
      </c>
      <c r="O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9" t="str">
        <f>IF(NOT($A32=""),VLOOKUP($A32,GENERAL!$A$3:E$216,5,FALSE),"")</f>
        <v/>
      </c>
      <c r="F32" s="19" t="str">
        <f>IF(NOT($A32=""),VLOOKUP($A32,GENERAL!$A$3:F$216,6,FALSE),"")</f>
        <v/>
      </c>
      <c r="G32" s="18" t="str">
        <f>IF(NOT($A32=""),VLOOKUP($A32,GENERAL!$A$3:G$216,7,FALSE),"")</f>
        <v/>
      </c>
      <c r="H32" s="18" t="str">
        <f t="shared" ref="H32:K32" si="31">IF(NOT($A32=""),CEILING($G32*(1+L32),50),"")</f>
        <v/>
      </c>
      <c r="I32" s="18" t="str">
        <f t="shared" si="31"/>
        <v/>
      </c>
      <c r="J32" s="18" t="str">
        <f t="shared" si="31"/>
        <v/>
      </c>
      <c r="K32" s="18" t="str">
        <f t="shared" si="31"/>
        <v/>
      </c>
      <c r="L32" s="15" t="str">
        <f>IF(NOT($A32=""),VLOOKUP($A32,GENERAL!$A$2:O$216,12,FALSE),"")</f>
        <v/>
      </c>
      <c r="M32" s="15" t="str">
        <f>IF(NOT($A32=""),VLOOKUP($A32,GENERAL!$A$2:P$216,13,FALSE),"")</f>
        <v/>
      </c>
      <c r="N32" s="15" t="str">
        <f>IF(NOT($A32=""),VLOOKUP($A32,GENERAL!$A$2:Q$216,14,FALSE),"")</f>
        <v/>
      </c>
      <c r="O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9" t="str">
        <f>IF(NOT($A33=""),VLOOKUP($A33,GENERAL!$A$3:E$216,5,FALSE),"")</f>
        <v/>
      </c>
      <c r="F33" s="19" t="str">
        <f>IF(NOT($A33=""),VLOOKUP($A33,GENERAL!$A$3:F$216,6,FALSE),"")</f>
        <v/>
      </c>
      <c r="G33" s="18" t="str">
        <f>IF(NOT($A33=""),VLOOKUP($A33,GENERAL!$A$3:G$216,7,FALSE),"")</f>
        <v/>
      </c>
      <c r="H33" s="18" t="str">
        <f t="shared" ref="H33:K33" si="32">IF(NOT($A33=""),CEILING($G33*(1+L33),50),"")</f>
        <v/>
      </c>
      <c r="I33" s="18" t="str">
        <f t="shared" si="32"/>
        <v/>
      </c>
      <c r="J33" s="18" t="str">
        <f t="shared" si="32"/>
        <v/>
      </c>
      <c r="K33" s="18" t="str">
        <f t="shared" si="32"/>
        <v/>
      </c>
      <c r="L33" s="15" t="str">
        <f>IF(NOT($A33=""),VLOOKUP($A33,GENERAL!$A$2:O$216,12,FALSE),"")</f>
        <v/>
      </c>
      <c r="M33" s="15" t="str">
        <f>IF(NOT($A33=""),VLOOKUP($A33,GENERAL!$A$2:P$216,13,FALSE),"")</f>
        <v/>
      </c>
      <c r="N33" s="15" t="str">
        <f>IF(NOT($A33=""),VLOOKUP($A33,GENERAL!$A$2:Q$216,14,FALSE),"")</f>
        <v/>
      </c>
      <c r="O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9" t="str">
        <f>IF(NOT($A34=""),VLOOKUP($A34,GENERAL!$A$3:E$216,5,FALSE),"")</f>
        <v/>
      </c>
      <c r="F34" s="19" t="str">
        <f>IF(NOT($A34=""),VLOOKUP($A34,GENERAL!$A$3:F$216,6,FALSE),"")</f>
        <v/>
      </c>
      <c r="G34" s="18" t="str">
        <f>IF(NOT($A34=""),VLOOKUP($A34,GENERAL!$A$3:G$216,7,FALSE),"")</f>
        <v/>
      </c>
      <c r="H34" s="18" t="str">
        <f t="shared" ref="H34:K34" si="33">IF(NOT($A34=""),CEILING($G34*(1+L34),50),"")</f>
        <v/>
      </c>
      <c r="I34" s="18" t="str">
        <f t="shared" si="33"/>
        <v/>
      </c>
      <c r="J34" s="18" t="str">
        <f t="shared" si="33"/>
        <v/>
      </c>
      <c r="K34" s="18" t="str">
        <f t="shared" si="33"/>
        <v/>
      </c>
      <c r="L34" s="15" t="str">
        <f>IF(NOT($A34=""),VLOOKUP($A34,GENERAL!$A$2:O$216,12,FALSE),"")</f>
        <v/>
      </c>
      <c r="M34" s="15" t="str">
        <f>IF(NOT($A34=""),VLOOKUP($A34,GENERAL!$A$2:P$216,13,FALSE),"")</f>
        <v/>
      </c>
      <c r="N34" s="15" t="str">
        <f>IF(NOT($A34=""),VLOOKUP($A34,GENERAL!$A$2:Q$216,14,FALSE),"")</f>
        <v/>
      </c>
      <c r="O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9" t="str">
        <f>IF(NOT($A35=""),VLOOKUP($A35,GENERAL!$A$3:E$216,5,FALSE),"")</f>
        <v/>
      </c>
      <c r="F35" s="19" t="str">
        <f>IF(NOT($A35=""),VLOOKUP($A35,GENERAL!$A$3:F$216,6,FALSE),"")</f>
        <v/>
      </c>
      <c r="G35" s="18" t="str">
        <f>IF(NOT($A35=""),VLOOKUP($A35,GENERAL!$A$3:G$216,7,FALSE),"")</f>
        <v/>
      </c>
      <c r="H35" s="18" t="str">
        <f t="shared" ref="H35:K35" si="34">IF(NOT($A35=""),CEILING($G35*(1+L35),50),"")</f>
        <v/>
      </c>
      <c r="I35" s="18" t="str">
        <f t="shared" si="34"/>
        <v/>
      </c>
      <c r="J35" s="18" t="str">
        <f t="shared" si="34"/>
        <v/>
      </c>
      <c r="K35" s="18" t="str">
        <f t="shared" si="34"/>
        <v/>
      </c>
      <c r="L35" s="15" t="str">
        <f>IF(NOT($A35=""),VLOOKUP($A35,GENERAL!$A$2:O$216,12,FALSE),"")</f>
        <v/>
      </c>
      <c r="M35" s="15" t="str">
        <f>IF(NOT($A35=""),VLOOKUP($A35,GENERAL!$A$2:P$216,13,FALSE),"")</f>
        <v/>
      </c>
      <c r="N35" s="15" t="str">
        <f>IF(NOT($A35=""),VLOOKUP($A35,GENERAL!$A$2:Q$216,14,FALSE),"")</f>
        <v/>
      </c>
      <c r="O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9" t="str">
        <f>IF(NOT($A36=""),VLOOKUP($A36,GENERAL!$A$3:E$216,5,FALSE),"")</f>
        <v/>
      </c>
      <c r="F36" s="19" t="str">
        <f>IF(NOT($A36=""),VLOOKUP($A36,GENERAL!$A$3:F$216,6,FALSE),"")</f>
        <v/>
      </c>
      <c r="G36" s="18" t="str">
        <f>IF(NOT($A36=""),VLOOKUP($A36,GENERAL!$A$3:G$216,7,FALSE),"")</f>
        <v/>
      </c>
      <c r="H36" s="18" t="str">
        <f t="shared" ref="H36:K36" si="35">IF(NOT($A36=""),CEILING($G36*(1+L36),50),"")</f>
        <v/>
      </c>
      <c r="I36" s="18" t="str">
        <f t="shared" si="35"/>
        <v/>
      </c>
      <c r="J36" s="18" t="str">
        <f t="shared" si="35"/>
        <v/>
      </c>
      <c r="K36" s="18" t="str">
        <f t="shared" si="35"/>
        <v/>
      </c>
      <c r="L36" s="15" t="str">
        <f>IF(NOT($A36=""),VLOOKUP($A36,GENERAL!$A$2:O$216,12,FALSE),"")</f>
        <v/>
      </c>
      <c r="M36" s="15" t="str">
        <f>IF(NOT($A36=""),VLOOKUP($A36,GENERAL!$A$2:P$216,13,FALSE),"")</f>
        <v/>
      </c>
      <c r="N36" s="15" t="str">
        <f>IF(NOT($A36=""),VLOOKUP($A36,GENERAL!$A$2:Q$216,14,FALSE),"")</f>
        <v/>
      </c>
      <c r="O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9" t="str">
        <f>IF(NOT($A37=""),VLOOKUP($A37,GENERAL!$A$3:E$216,5,FALSE),"")</f>
        <v/>
      </c>
      <c r="F37" s="19" t="str">
        <f>IF(NOT($A37=""),VLOOKUP($A37,GENERAL!$A$3:F$216,6,FALSE),"")</f>
        <v/>
      </c>
      <c r="G37" s="18" t="str">
        <f>IF(NOT($A37=""),VLOOKUP($A37,GENERAL!$A$3:G$216,7,FALSE),"")</f>
        <v/>
      </c>
      <c r="H37" s="18" t="str">
        <f t="shared" ref="H37:K37" si="36">IF(NOT($A37=""),CEILING($G37*(1+L37),50),"")</f>
        <v/>
      </c>
      <c r="I37" s="18" t="str">
        <f t="shared" si="36"/>
        <v/>
      </c>
      <c r="J37" s="18" t="str">
        <f t="shared" si="36"/>
        <v/>
      </c>
      <c r="K37" s="18" t="str">
        <f t="shared" si="36"/>
        <v/>
      </c>
      <c r="L37" s="15" t="str">
        <f>IF(NOT($A37=""),VLOOKUP($A37,GENERAL!$A$2:O$216,12,FALSE),"")</f>
        <v/>
      </c>
      <c r="M37" s="15" t="str">
        <f>IF(NOT($A37=""),VLOOKUP($A37,GENERAL!$A$2:P$216,13,FALSE),"")</f>
        <v/>
      </c>
      <c r="N37" s="15" t="str">
        <f>IF(NOT($A37=""),VLOOKUP($A37,GENERAL!$A$2:Q$216,14,FALSE),"")</f>
        <v/>
      </c>
      <c r="O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E38" s="19" t="str">
        <f>IF(NOT($A38=""),VLOOKUP($A38,GENERAL!$A$3:E$216,5,FALSE),"")</f>
        <v/>
      </c>
      <c r="F38" s="19" t="str">
        <f>IF(NOT($A38=""),VLOOKUP($A38,GENERAL!$A$3:F$216,6,FALSE),"")</f>
        <v/>
      </c>
      <c r="G38" s="18" t="str">
        <f>IF(NOT($A38=""),VLOOKUP($A38,GENERAL!$A$3:G$216,7,FALSE),"")</f>
        <v/>
      </c>
      <c r="H38" s="18" t="str">
        <f t="shared" ref="H38:K38" si="37">IF(NOT($A38=""),CEILING($G38*(1+L38),50),"")</f>
        <v/>
      </c>
      <c r="I38" s="18" t="str">
        <f t="shared" si="37"/>
        <v/>
      </c>
      <c r="J38" s="18" t="str">
        <f t="shared" si="37"/>
        <v/>
      </c>
      <c r="K38" s="18" t="str">
        <f t="shared" si="37"/>
        <v/>
      </c>
      <c r="L38" s="15" t="str">
        <f>IF(NOT($A38=""),VLOOKUP($A38,GENERAL!$A$2:O$216,12,FALSE),"")</f>
        <v/>
      </c>
      <c r="M38" s="15" t="str">
        <f>IF(NOT($A38=""),VLOOKUP($A38,GENERAL!$A$2:P$216,13,FALSE),"")</f>
        <v/>
      </c>
      <c r="N38" s="15" t="str">
        <f>IF(NOT($A38=""),VLOOKUP($A38,GENERAL!$A$2:Q$216,14,FALSE),"")</f>
        <v/>
      </c>
      <c r="O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E39" s="19" t="str">
        <f>IF(NOT($A39=""),VLOOKUP($A39,GENERAL!$A$3:E$216,5,FALSE),"")</f>
        <v/>
      </c>
      <c r="F39" s="19" t="str">
        <f>IF(NOT($A39=""),VLOOKUP($A39,GENERAL!$A$3:F$216,6,FALSE),"")</f>
        <v/>
      </c>
      <c r="G39" s="18" t="str">
        <f>IF(NOT($A39=""),VLOOKUP($A39,GENERAL!$A$3:G$216,7,FALSE),"")</f>
        <v/>
      </c>
      <c r="H39" s="18" t="str">
        <f t="shared" ref="H39:K39" si="38">IF(NOT($A39=""),CEILING($G39*(1+L39),50),"")</f>
        <v/>
      </c>
      <c r="I39" s="18" t="str">
        <f t="shared" si="38"/>
        <v/>
      </c>
      <c r="J39" s="18" t="str">
        <f t="shared" si="38"/>
        <v/>
      </c>
      <c r="K39" s="18" t="str">
        <f t="shared" si="38"/>
        <v/>
      </c>
      <c r="L39" s="15" t="str">
        <f>IF(NOT($A39=""),VLOOKUP($A39,GENERAL!$A$2:O$216,12,FALSE),"")</f>
        <v/>
      </c>
      <c r="M39" s="15" t="str">
        <f>IF(NOT($A39=""),VLOOKUP($A39,GENERAL!$A$2:P$216,13,FALSE),"")</f>
        <v/>
      </c>
      <c r="N39" s="15" t="str">
        <f>IF(NOT($A39=""),VLOOKUP($A39,GENERAL!$A$2:Q$216,14,FALSE),"")</f>
        <v/>
      </c>
      <c r="O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E40" s="19" t="str">
        <f>IF(NOT($A40=""),VLOOKUP($A40,GENERAL!$A$3:E$216,5,FALSE),"")</f>
        <v/>
      </c>
      <c r="F40" s="19" t="str">
        <f>IF(NOT($A40=""),VLOOKUP($A40,GENERAL!$A$3:F$216,6,FALSE),"")</f>
        <v/>
      </c>
      <c r="G40" s="18" t="str">
        <f>IF(NOT($A40=""),VLOOKUP($A40,GENERAL!$A$3:G$216,7,FALSE),"")</f>
        <v/>
      </c>
      <c r="H40" s="18" t="str">
        <f t="shared" ref="H40:K40" si="39">IF(NOT($A40=""),CEILING($G40*(1+L40),50),"")</f>
        <v/>
      </c>
      <c r="I40" s="18" t="str">
        <f t="shared" si="39"/>
        <v/>
      </c>
      <c r="J40" s="18" t="str">
        <f t="shared" si="39"/>
        <v/>
      </c>
      <c r="K40" s="18" t="str">
        <f t="shared" si="39"/>
        <v/>
      </c>
      <c r="L40" s="15" t="str">
        <f>IF(NOT($A40=""),VLOOKUP($A40,GENERAL!$A$2:O$216,12,FALSE),"")</f>
        <v/>
      </c>
      <c r="M40" s="15" t="str">
        <f>IF(NOT($A40=""),VLOOKUP($A40,GENERAL!$A$2:P$216,13,FALSE),"")</f>
        <v/>
      </c>
      <c r="N40" s="15" t="str">
        <f>IF(NOT($A40=""),VLOOKUP($A40,GENERAL!$A$2:Q$216,14,FALSE),"")</f>
        <v/>
      </c>
      <c r="O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E41" s="19" t="str">
        <f>IF(NOT($A41=""),VLOOKUP($A41,GENERAL!$A$3:E$216,5,FALSE),"")</f>
        <v/>
      </c>
      <c r="F41" s="19" t="str">
        <f>IF(NOT($A41=""),VLOOKUP($A41,GENERAL!$A$3:F$216,6,FALSE),"")</f>
        <v/>
      </c>
      <c r="G41" s="18" t="str">
        <f>IF(NOT($A41=""),VLOOKUP($A41,GENERAL!$A$3:G$216,7,FALSE),"")</f>
        <v/>
      </c>
      <c r="H41" s="18" t="str">
        <f t="shared" ref="H41:K41" si="40">IF(NOT($A41=""),CEILING($G41*(1+L41),50),"")</f>
        <v/>
      </c>
      <c r="I41" s="18" t="str">
        <f t="shared" si="40"/>
        <v/>
      </c>
      <c r="J41" s="18" t="str">
        <f t="shared" si="40"/>
        <v/>
      </c>
      <c r="K41" s="18" t="str">
        <f t="shared" si="40"/>
        <v/>
      </c>
      <c r="L41" s="15" t="str">
        <f>IF(NOT($A41=""),VLOOKUP($A41,GENERAL!$A$2:O$216,12,FALSE),"")</f>
        <v/>
      </c>
      <c r="M41" s="15" t="str">
        <f>IF(NOT($A41=""),VLOOKUP($A41,GENERAL!$A$2:P$216,13,FALSE),"")</f>
        <v/>
      </c>
      <c r="N41" s="15" t="str">
        <f>IF(NOT($A41=""),VLOOKUP($A41,GENERAL!$A$2:Q$216,14,FALSE),"")</f>
        <v/>
      </c>
      <c r="O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E42" s="19" t="str">
        <f>IF(NOT($A42=""),VLOOKUP($A42,GENERAL!$A$3:E$216,5,FALSE),"")</f>
        <v/>
      </c>
      <c r="F42" s="19" t="str">
        <f>IF(NOT($A42=""),VLOOKUP($A42,GENERAL!$A$3:F$216,6,FALSE),"")</f>
        <v/>
      </c>
      <c r="G42" s="18" t="str">
        <f>IF(NOT($A42=""),VLOOKUP($A42,GENERAL!$A$3:G$216,7,FALSE),"")</f>
        <v/>
      </c>
      <c r="H42" s="18" t="str">
        <f t="shared" ref="H42:K42" si="41">IF(NOT($A42=""),CEILING($G42*(1+L42),50),"")</f>
        <v/>
      </c>
      <c r="I42" s="18" t="str">
        <f t="shared" si="41"/>
        <v/>
      </c>
      <c r="J42" s="18" t="str">
        <f t="shared" si="41"/>
        <v/>
      </c>
      <c r="K42" s="18" t="str">
        <f t="shared" si="41"/>
        <v/>
      </c>
      <c r="L42" s="15" t="str">
        <f>IF(NOT($A42=""),VLOOKUP($A42,GENERAL!$A$2:O$216,12,FALSE),"")</f>
        <v/>
      </c>
      <c r="M42" s="15" t="str">
        <f>IF(NOT($A42=""),VLOOKUP($A42,GENERAL!$A$2:P$216,13,FALSE),"")</f>
        <v/>
      </c>
      <c r="N42" s="15" t="str">
        <f>IF(NOT($A42=""),VLOOKUP($A42,GENERAL!$A$2:Q$216,14,FALSE),"")</f>
        <v/>
      </c>
      <c r="O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E43" s="19" t="str">
        <f>IF(NOT($A43=""),VLOOKUP($A43,GENERAL!$A$3:E$216,5,FALSE),"")</f>
        <v/>
      </c>
      <c r="F43" s="19" t="str">
        <f>IF(NOT($A43=""),VLOOKUP($A43,GENERAL!$A$3:F$216,6,FALSE),"")</f>
        <v/>
      </c>
      <c r="G43" s="18" t="str">
        <f>IF(NOT($A43=""),VLOOKUP($A43,GENERAL!$A$3:G$216,7,FALSE),"")</f>
        <v/>
      </c>
      <c r="H43" s="18" t="str">
        <f t="shared" ref="H43:K43" si="42">IF(NOT($A43=""),CEILING($G43*(1+L43),50),"")</f>
        <v/>
      </c>
      <c r="I43" s="18" t="str">
        <f t="shared" si="42"/>
        <v/>
      </c>
      <c r="J43" s="18" t="str">
        <f t="shared" si="42"/>
        <v/>
      </c>
      <c r="K43" s="18" t="str">
        <f t="shared" si="42"/>
        <v/>
      </c>
      <c r="L43" s="15" t="str">
        <f>IF(NOT($A43=""),VLOOKUP($A43,GENERAL!$A$2:O$216,12,FALSE),"")</f>
        <v/>
      </c>
      <c r="M43" s="15" t="str">
        <f>IF(NOT($A43=""),VLOOKUP($A43,GENERAL!$A$2:P$216,13,FALSE),"")</f>
        <v/>
      </c>
      <c r="N43" s="15" t="str">
        <f>IF(NOT($A43=""),VLOOKUP($A43,GENERAL!$A$2:Q$216,14,FALSE),"")</f>
        <v/>
      </c>
      <c r="O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E44" s="19" t="str">
        <f>IF(NOT($A44=""),VLOOKUP($A44,GENERAL!$A$3:E$216,5,FALSE),"")</f>
        <v/>
      </c>
      <c r="F44" s="19" t="str">
        <f>IF(NOT($A44=""),VLOOKUP($A44,GENERAL!$A$3:F$216,6,FALSE),"")</f>
        <v/>
      </c>
      <c r="G44" s="18" t="str">
        <f>IF(NOT($A44=""),VLOOKUP($A44,GENERAL!$A$3:G$216,7,FALSE),"")</f>
        <v/>
      </c>
      <c r="H44" s="18" t="str">
        <f t="shared" ref="H44:K44" si="43">IF(NOT($A44=""),CEILING($G44*(1+L44),50),"")</f>
        <v/>
      </c>
      <c r="I44" s="18" t="str">
        <f t="shared" si="43"/>
        <v/>
      </c>
      <c r="J44" s="18" t="str">
        <f t="shared" si="43"/>
        <v/>
      </c>
      <c r="K44" s="18" t="str">
        <f t="shared" si="43"/>
        <v/>
      </c>
      <c r="L44" s="15" t="str">
        <f>IF(NOT($A44=""),VLOOKUP($A44,GENERAL!$A$2:O$216,12,FALSE),"")</f>
        <v/>
      </c>
      <c r="M44" s="15" t="str">
        <f>IF(NOT($A44=""),VLOOKUP($A44,GENERAL!$A$2:P$216,13,FALSE),"")</f>
        <v/>
      </c>
      <c r="N44" s="15" t="str">
        <f>IF(NOT($A44=""),VLOOKUP($A44,GENERAL!$A$2:Q$216,14,FALSE),"")</f>
        <v/>
      </c>
      <c r="O44" s="15" t="str">
        <f>IF(NOT($A44=""),VLOOKUP($A44,GENERAL!$A$2:R$216,15,FALSE),"")</f>
        <v/>
      </c>
    </row>
    <row r="45" ht="15.75" customHeight="1">
      <c r="B45" s="19" t="str">
        <f>IF(NOT($A45=""),VLOOKUP($A45,GENERAL!$A$2:B$216,2,FALSE),"")</f>
        <v/>
      </c>
      <c r="C45" s="19" t="str">
        <f>IF(NOT($A45=""),VLOOKUP($A45,GENERAL!$A$2:C$216,3,FALSE),"")</f>
        <v/>
      </c>
      <c r="D45" s="19" t="str">
        <f>IF(NOT($A45=""),VLOOKUP($A45,GENERAL!$A$2:D$216,4,FALSE),"")</f>
        <v/>
      </c>
      <c r="E45" s="19" t="str">
        <f>IF(NOT($A45=""),VLOOKUP($A45,GENERAL!$A$2:E$216,5,FALSE),"")</f>
        <v/>
      </c>
      <c r="F45" s="19" t="str">
        <f>IF(NOT($A45=""),VLOOKUP($A45,GENERAL!$A$2:F$216,6,FALSE),"")</f>
        <v/>
      </c>
      <c r="G45" s="18" t="str">
        <f>IF(NOT($A45=""),VLOOKUP($A45,GENERAL!$A$2:G$216,7,FALSE),"")</f>
        <v/>
      </c>
      <c r="H45" s="18" t="str">
        <f t="shared" ref="H45:K45" si="44">IF(NOT($A45=""),CEILING($G45*(1+L45),50),"")</f>
        <v/>
      </c>
      <c r="I45" s="18" t="str">
        <f t="shared" si="44"/>
        <v/>
      </c>
      <c r="J45" s="18" t="str">
        <f t="shared" si="44"/>
        <v/>
      </c>
      <c r="K45" s="18" t="str">
        <f t="shared" si="44"/>
        <v/>
      </c>
      <c r="L45" s="15" t="str">
        <f>IF(NOT($A45=""),VLOOKUP($A45,GENERAL!$A$2:O$216,12,FALSE),"")</f>
        <v/>
      </c>
      <c r="M45" s="15" t="str">
        <f>IF(NOT($A45=""),VLOOKUP($A45,GENERAL!$A$2:P$216,13,FALSE),"")</f>
        <v/>
      </c>
      <c r="N45" s="15" t="str">
        <f>IF(NOT($A45=""),VLOOKUP($A45,GENERAL!$A$2:Q$216,14,FALSE),"")</f>
        <v/>
      </c>
      <c r="O45" s="15" t="str">
        <f>IF(NOT($A45=""),VLOOKUP($A45,GENERAL!$A$2:R$216,15,FALSE),"")</f>
        <v/>
      </c>
    </row>
    <row r="46" ht="15.75" customHeight="1">
      <c r="B46" s="19" t="str">
        <f>IF(NOT($A46=""),VLOOKUP($A46,GENERAL!$A$2:B$216,2,FALSE),"")</f>
        <v/>
      </c>
      <c r="C46" s="19" t="str">
        <f>IF(NOT($A46=""),VLOOKUP($A46,GENERAL!$A$2:C$216,3,FALSE),"")</f>
        <v/>
      </c>
      <c r="D46" s="19" t="str">
        <f>IF(NOT($A46=""),VLOOKUP($A46,GENERAL!$A$2:D$216,4,FALSE),"")</f>
        <v/>
      </c>
      <c r="E46" s="19" t="str">
        <f>IF(NOT($A46=""),VLOOKUP($A46,GENERAL!$A$2:E$216,5,FALSE),"")</f>
        <v/>
      </c>
      <c r="F46" s="19" t="str">
        <f>IF(NOT($A46=""),VLOOKUP($A46,GENERAL!$A$2:F$216,6,FALSE),"")</f>
        <v/>
      </c>
      <c r="G46" s="18" t="str">
        <f>IF(NOT($A46=""),VLOOKUP($A46,GENERAL!$A$2:G$216,7,FALSE),"")</f>
        <v/>
      </c>
      <c r="H46" s="18" t="str">
        <f t="shared" ref="H46:K46" si="45">IF(NOT($A46=""),CEILING($G46*(1+L46),50),"")</f>
        <v/>
      </c>
      <c r="I46" s="18" t="str">
        <f t="shared" si="45"/>
        <v/>
      </c>
      <c r="J46" s="18" t="str">
        <f t="shared" si="45"/>
        <v/>
      </c>
      <c r="K46" s="18" t="str">
        <f t="shared" si="45"/>
        <v/>
      </c>
      <c r="L46" s="15" t="str">
        <f>IF(NOT($A46=""),VLOOKUP($A46,GENERAL!$A$2:O$216,12,FALSE),"")</f>
        <v/>
      </c>
      <c r="M46" s="15" t="str">
        <f>IF(NOT($A46=""),VLOOKUP($A46,GENERAL!$A$2:P$216,13,FALSE),"")</f>
        <v/>
      </c>
      <c r="N46" s="15" t="str">
        <f>IF(NOT($A46=""),VLOOKUP($A46,GENERAL!$A$2:Q$216,14,FALSE),"")</f>
        <v/>
      </c>
      <c r="O46" s="15" t="str">
        <f>IF(NOT($A46=""),VLOOKUP($A46,GENERAL!$A$2:R$216,15,FALSE),"")</f>
        <v/>
      </c>
    </row>
    <row r="47" ht="15.75" customHeight="1">
      <c r="B47" s="19" t="str">
        <f>IF(NOT($A47=""),VLOOKUP($A47,GENERAL!$A$2:B$216,2,FALSE),"")</f>
        <v/>
      </c>
      <c r="C47" s="19" t="str">
        <f>IF(NOT($A47=""),VLOOKUP($A47,GENERAL!$A$2:C$216,3,FALSE),"")</f>
        <v/>
      </c>
      <c r="D47" s="19" t="str">
        <f>IF(NOT($A47=""),VLOOKUP($A47,GENERAL!$A$2:D$216,4,FALSE),"")</f>
        <v/>
      </c>
      <c r="E47" s="19" t="str">
        <f>IF(NOT($A47=""),VLOOKUP($A47,GENERAL!$A$2:E$216,5,FALSE),"")</f>
        <v/>
      </c>
      <c r="F47" s="19" t="str">
        <f>IF(NOT($A47=""),VLOOKUP($A47,GENERAL!$A$2:F$216,6,FALSE),"")</f>
        <v/>
      </c>
      <c r="G47" s="18" t="str">
        <f>IF(NOT($A47=""),VLOOKUP($A47,GENERAL!$A$2:G$216,7,FALSE),"")</f>
        <v/>
      </c>
      <c r="H47" s="18" t="str">
        <f t="shared" ref="H47:K47" si="46">IF(NOT($A47=""),CEILING($G47*(1+L47),50),"")</f>
        <v/>
      </c>
      <c r="I47" s="18" t="str">
        <f t="shared" si="46"/>
        <v/>
      </c>
      <c r="J47" s="18" t="str">
        <f t="shared" si="46"/>
        <v/>
      </c>
      <c r="K47" s="18" t="str">
        <f t="shared" si="46"/>
        <v/>
      </c>
      <c r="L47" s="15" t="str">
        <f>IF(NOT($A47=""),VLOOKUP($A47,GENERAL!$A$2:O$216,12,FALSE),"")</f>
        <v/>
      </c>
      <c r="M47" s="15" t="str">
        <f>IF(NOT($A47=""),VLOOKUP($A47,GENERAL!$A$2:P$216,13,FALSE),"")</f>
        <v/>
      </c>
      <c r="N47" s="15" t="str">
        <f>IF(NOT($A47=""),VLOOKUP($A47,GENERAL!$A$2:Q$216,14,FALSE),"")</f>
        <v/>
      </c>
      <c r="O47" s="15" t="str">
        <f>IF(NOT($A47=""),VLOOKUP($A47,GENERAL!$A$2:R$216,15,FALSE),"")</f>
        <v/>
      </c>
    </row>
    <row r="48" ht="15.75" customHeight="1">
      <c r="B48" s="19" t="str">
        <f>IF(NOT($A48=""),VLOOKUP($A48,GENERAL!$A$2:B$216,2,FALSE),"")</f>
        <v/>
      </c>
      <c r="C48" s="19" t="str">
        <f>IF(NOT($A48=""),VLOOKUP($A48,GENERAL!$A$2:C$216,3,FALSE),"")</f>
        <v/>
      </c>
      <c r="D48" s="19" t="str">
        <f>IF(NOT($A48=""),VLOOKUP($A48,GENERAL!$A$2:D$216,4,FALSE),"")</f>
        <v/>
      </c>
      <c r="E48" s="19" t="str">
        <f>IF(NOT($A48=""),VLOOKUP($A48,GENERAL!$A$2:E$216,5,FALSE),"")</f>
        <v/>
      </c>
      <c r="F48" s="19" t="str">
        <f>IF(NOT($A48=""),VLOOKUP($A48,GENERAL!$A$2:F$216,6,FALSE),"")</f>
        <v/>
      </c>
      <c r="G48" s="18" t="str">
        <f>IF(NOT($A48=""),VLOOKUP($A48,GENERAL!$A$2:G$216,7,FALSE),"")</f>
        <v/>
      </c>
      <c r="H48" s="18" t="str">
        <f t="shared" ref="H48:K48" si="47">IF(NOT($A48=""),CEILING($G48*(1+L48),50),"")</f>
        <v/>
      </c>
      <c r="I48" s="18" t="str">
        <f t="shared" si="47"/>
        <v/>
      </c>
      <c r="J48" s="18" t="str">
        <f t="shared" si="47"/>
        <v/>
      </c>
      <c r="K48" s="18" t="str">
        <f t="shared" si="47"/>
        <v/>
      </c>
      <c r="L48" s="15" t="str">
        <f>IF(NOT($A48=""),VLOOKUP($A48,GENERAL!$A$2:O$216,12,FALSE),"")</f>
        <v/>
      </c>
      <c r="M48" s="15" t="str">
        <f>IF(NOT($A48=""),VLOOKUP($A48,GENERAL!$A$2:P$216,13,FALSE),"")</f>
        <v/>
      </c>
      <c r="N48" s="15" t="str">
        <f>IF(NOT($A48=""),VLOOKUP($A48,GENERAL!$A$2:Q$216,14,FALSE),"")</f>
        <v/>
      </c>
      <c r="O48" s="15" t="str">
        <f>IF(NOT($A48=""),VLOOKUP($A48,GENERAL!$A$2:R$216,15,FALSE),"")</f>
        <v/>
      </c>
    </row>
    <row r="49" ht="15.75" customHeight="1">
      <c r="B49" s="19" t="str">
        <f>IF(NOT($A49=""),VLOOKUP($A49,GENERAL!$A$2:B$216,2,FALSE),"")</f>
        <v/>
      </c>
      <c r="C49" s="19" t="str">
        <f>IF(NOT($A49=""),VLOOKUP($A49,GENERAL!$A$2:C$216,3,FALSE),"")</f>
        <v/>
      </c>
      <c r="D49" s="19" t="str">
        <f>IF(NOT($A49=""),VLOOKUP($A49,GENERAL!$A$2:D$216,4,FALSE),"")</f>
        <v/>
      </c>
      <c r="E49" s="19" t="str">
        <f>IF(NOT($A49=""),VLOOKUP($A49,GENERAL!$A$2:E$216,5,FALSE),"")</f>
        <v/>
      </c>
      <c r="F49" s="19" t="str">
        <f>IF(NOT($A49=""),VLOOKUP($A49,GENERAL!$A$2:F$216,6,FALSE),"")</f>
        <v/>
      </c>
      <c r="G49" s="18" t="str">
        <f>IF(NOT($A49=""),VLOOKUP($A49,GENERAL!$A$2:G$216,7,FALSE),"")</f>
        <v/>
      </c>
      <c r="H49" s="18" t="str">
        <f t="shared" ref="H49:K49" si="48">IF(NOT($A49=""),CEILING($G49*(1+L49),50),"")</f>
        <v/>
      </c>
      <c r="I49" s="18" t="str">
        <f t="shared" si="48"/>
        <v/>
      </c>
      <c r="J49" s="18" t="str">
        <f t="shared" si="48"/>
        <v/>
      </c>
      <c r="K49" s="18" t="str">
        <f t="shared" si="48"/>
        <v/>
      </c>
      <c r="L49" s="15" t="str">
        <f>IF(NOT($A49=""),VLOOKUP($A49,GENERAL!$A$2:O$216,12,FALSE),"")</f>
        <v/>
      </c>
      <c r="M49" s="15" t="str">
        <f>IF(NOT($A49=""),VLOOKUP($A49,GENERAL!$A$2:P$216,13,FALSE),"")</f>
        <v/>
      </c>
      <c r="N49" s="15" t="str">
        <f>IF(NOT($A49=""),VLOOKUP($A49,GENERAL!$A$2:Q$216,14,FALSE),"")</f>
        <v/>
      </c>
      <c r="O49" s="15" t="str">
        <f>IF(NOT($A49=""),VLOOKUP($A49,GENERAL!$A$2:R$216,15,FALSE),"")</f>
        <v/>
      </c>
    </row>
    <row r="50" ht="15.75" customHeight="1">
      <c r="B50" s="19" t="str">
        <f>IF(NOT($A50=""),VLOOKUP($A50,GENERAL!$A$2:B$216,2,FALSE),"")</f>
        <v/>
      </c>
      <c r="C50" s="19" t="str">
        <f>IF(NOT($A50=""),VLOOKUP($A50,GENERAL!$A$2:C$216,3,FALSE),"")</f>
        <v/>
      </c>
      <c r="D50" s="19" t="str">
        <f>IF(NOT($A50=""),VLOOKUP($A50,GENERAL!$A$2:D$216,4,FALSE),"")</f>
        <v/>
      </c>
      <c r="E50" s="19" t="str">
        <f>IF(NOT($A50=""),VLOOKUP($A50,GENERAL!$A$2:E$216,5,FALSE),"")</f>
        <v/>
      </c>
      <c r="F50" s="19" t="str">
        <f>IF(NOT($A50=""),VLOOKUP($A50,GENERAL!$A$2:F$216,6,FALSE),"")</f>
        <v/>
      </c>
      <c r="G50" s="18" t="str">
        <f>IF(NOT($A50=""),VLOOKUP($A50,GENERAL!$A$2:G$216,7,FALSE),"")</f>
        <v/>
      </c>
      <c r="H50" s="18" t="str">
        <f t="shared" ref="H50:K50" si="49">IF(NOT($A50=""),CEILING($G50*(1+L50),50),"")</f>
        <v/>
      </c>
      <c r="I50" s="18" t="str">
        <f t="shared" si="49"/>
        <v/>
      </c>
      <c r="J50" s="18" t="str">
        <f t="shared" si="49"/>
        <v/>
      </c>
      <c r="K50" s="18" t="str">
        <f t="shared" si="49"/>
        <v/>
      </c>
      <c r="L50" s="15" t="str">
        <f>IF(NOT($A50=""),VLOOKUP($A50,GENERAL!$A$2:O$216,12,FALSE),"")</f>
        <v/>
      </c>
      <c r="M50" s="15" t="str">
        <f>IF(NOT($A50=""),VLOOKUP($A50,GENERAL!$A$2:P$216,13,FALSE),"")</f>
        <v/>
      </c>
      <c r="N50" s="15" t="str">
        <f>IF(NOT($A50=""),VLOOKUP($A50,GENERAL!$A$2:Q$216,14,FALSE),"")</f>
        <v/>
      </c>
      <c r="O50" s="15" t="str">
        <f>IF(NOT($A50=""),VLOOKUP($A50,GENERAL!$A$2:R$216,15,FALSE),"")</f>
        <v/>
      </c>
    </row>
    <row r="51" ht="15.75" customHeight="1">
      <c r="B51" s="19" t="str">
        <f>IF(NOT($A51=""),VLOOKUP($A51,GENERAL!$A$2:B$216,2,FALSE),"")</f>
        <v/>
      </c>
      <c r="C51" s="19" t="str">
        <f>IF(NOT($A51=""),VLOOKUP($A51,GENERAL!$A$2:C$216,3,FALSE),"")</f>
        <v/>
      </c>
      <c r="D51" s="19" t="str">
        <f>IF(NOT($A51=""),VLOOKUP($A51,GENERAL!$A$2:D$216,4,FALSE),"")</f>
        <v/>
      </c>
      <c r="E51" s="19" t="str">
        <f>IF(NOT($A51=""),VLOOKUP($A51,GENERAL!$A$2:E$216,5,FALSE),"")</f>
        <v/>
      </c>
      <c r="F51" s="19" t="str">
        <f>IF(NOT($A51=""),VLOOKUP($A51,GENERAL!$A$2:F$216,6,FALSE),"")</f>
        <v/>
      </c>
      <c r="G51" s="18" t="str">
        <f>IF(NOT($A51=""),VLOOKUP($A51,GENERAL!$A$2:G$216,7,FALSE),"")</f>
        <v/>
      </c>
      <c r="H51" s="18" t="str">
        <f t="shared" ref="H51:K51" si="50">IF(NOT($A51=""),CEILING($G51*(1+L51),50),"")</f>
        <v/>
      </c>
      <c r="I51" s="18" t="str">
        <f t="shared" si="50"/>
        <v/>
      </c>
      <c r="J51" s="18" t="str">
        <f t="shared" si="50"/>
        <v/>
      </c>
      <c r="K51" s="18" t="str">
        <f t="shared" si="50"/>
        <v/>
      </c>
      <c r="L51" s="15" t="str">
        <f>IF(NOT($A51=""),VLOOKUP($A51,GENERAL!$A$2:O$216,12,FALSE),"")</f>
        <v/>
      </c>
      <c r="M51" s="15" t="str">
        <f>IF(NOT($A51=""),VLOOKUP($A51,GENERAL!$A$2:P$216,13,FALSE),"")</f>
        <v/>
      </c>
      <c r="N51" s="15" t="str">
        <f>IF(NOT($A51=""),VLOOKUP($A51,GENERAL!$A$2:Q$216,14,FALSE),"")</f>
        <v/>
      </c>
      <c r="O51" s="15" t="str">
        <f>IF(NOT($A51=""),VLOOKUP($A51,GENERAL!$A$2:R$216,15,FALSE),"")</f>
        <v/>
      </c>
    </row>
    <row r="52" ht="15.75" customHeight="1">
      <c r="B52" s="19" t="str">
        <f>IF(NOT($A52=""),VLOOKUP($A52,GENERAL!$A$2:B$216,2,FALSE),"")</f>
        <v/>
      </c>
      <c r="C52" s="19" t="str">
        <f>IF(NOT($A52=""),VLOOKUP($A52,GENERAL!$A$2:C$216,3,FALSE),"")</f>
        <v/>
      </c>
      <c r="D52" s="19" t="str">
        <f>IF(NOT($A52=""),VLOOKUP($A52,GENERAL!$A$2:D$216,4,FALSE),"")</f>
        <v/>
      </c>
      <c r="E52" s="19" t="str">
        <f>IF(NOT($A52=""),VLOOKUP($A52,GENERAL!$A$2:E$216,5,FALSE),"")</f>
        <v/>
      </c>
      <c r="F52" s="19" t="str">
        <f>IF(NOT($A52=""),VLOOKUP($A52,GENERAL!$A$2:F$216,6,FALSE),"")</f>
        <v/>
      </c>
      <c r="G52" s="18" t="str">
        <f>IF(NOT($A52=""),VLOOKUP($A52,GENERAL!$A$2:G$216,7,FALSE),"")</f>
        <v/>
      </c>
      <c r="H52" s="18" t="str">
        <f t="shared" ref="H52:K52" si="51">IF(NOT($A52=""),CEILING($G52*(1+L52),50),"")</f>
        <v/>
      </c>
      <c r="I52" s="18" t="str">
        <f t="shared" si="51"/>
        <v/>
      </c>
      <c r="J52" s="18" t="str">
        <f t="shared" si="51"/>
        <v/>
      </c>
      <c r="K52" s="18" t="str">
        <f t="shared" si="51"/>
        <v/>
      </c>
      <c r="L52" s="15" t="str">
        <f>IF(NOT($A52=""),VLOOKUP($A52,GENERAL!$A$2:O$216,12,FALSE),"")</f>
        <v/>
      </c>
      <c r="M52" s="15" t="str">
        <f>IF(NOT($A52=""),VLOOKUP($A52,GENERAL!$A$2:P$216,13,FALSE),"")</f>
        <v/>
      </c>
      <c r="N52" s="15" t="str">
        <f>IF(NOT($A52=""),VLOOKUP($A52,GENERAL!$A$2:Q$216,14,FALSE),"")</f>
        <v/>
      </c>
      <c r="O52" s="15" t="str">
        <f>IF(NOT($A52=""),VLOOKUP($A52,GENERAL!$A$2:R$216,15,FALSE),"")</f>
        <v/>
      </c>
    </row>
    <row r="53" ht="15.75" customHeight="1">
      <c r="B53" s="19" t="str">
        <f>IF(NOT($A53=""),VLOOKUP($A53,GENERAL!$A$2:B$216,2,FALSE),"")</f>
        <v/>
      </c>
      <c r="C53" s="19" t="str">
        <f>IF(NOT($A53=""),VLOOKUP($A53,GENERAL!$A$2:C$216,3,FALSE),"")</f>
        <v/>
      </c>
      <c r="D53" s="19" t="str">
        <f>IF(NOT($A53=""),VLOOKUP($A53,GENERAL!$A$2:D$216,4,FALSE),"")</f>
        <v/>
      </c>
      <c r="E53" s="19" t="str">
        <f>IF(NOT($A53=""),VLOOKUP($A53,GENERAL!$A$2:E$216,5,FALSE),"")</f>
        <v/>
      </c>
      <c r="F53" s="19" t="str">
        <f>IF(NOT($A53=""),VLOOKUP($A53,GENERAL!$A$2:F$216,6,FALSE),"")</f>
        <v/>
      </c>
      <c r="G53" s="18" t="str">
        <f>IF(NOT($A53=""),VLOOKUP($A53,GENERAL!$A$2:G$216,7,FALSE),"")</f>
        <v/>
      </c>
      <c r="H53" s="18" t="str">
        <f t="shared" ref="H53:K53" si="52">IF(NOT($A53=""),CEILING($G53*(1+L53),50),"")</f>
        <v/>
      </c>
      <c r="I53" s="18" t="str">
        <f t="shared" si="52"/>
        <v/>
      </c>
      <c r="J53" s="18" t="str">
        <f t="shared" si="52"/>
        <v/>
      </c>
      <c r="K53" s="18" t="str">
        <f t="shared" si="52"/>
        <v/>
      </c>
      <c r="L53" s="15" t="str">
        <f>IF(NOT($A53=""),VLOOKUP($A53,GENERAL!$A$2:O$216,12,FALSE),"")</f>
        <v/>
      </c>
      <c r="M53" s="15" t="str">
        <f>IF(NOT($A53=""),VLOOKUP($A53,GENERAL!$A$2:P$216,13,FALSE),"")</f>
        <v/>
      </c>
      <c r="N53" s="15" t="str">
        <f>IF(NOT($A53=""),VLOOKUP($A53,GENERAL!$A$2:Q$216,14,FALSE),"")</f>
        <v/>
      </c>
      <c r="O53" s="15" t="str">
        <f>IF(NOT($A53=""),VLOOKUP($A53,GENERAL!$A$2:R$216,15,FALSE),"")</f>
        <v/>
      </c>
    </row>
    <row r="54" ht="15.75" customHeight="1">
      <c r="B54" s="19" t="str">
        <f>IF(NOT($A54=""),VLOOKUP($A54,GENERAL!$A$2:B$216,2,FALSE),"")</f>
        <v/>
      </c>
      <c r="C54" s="19" t="str">
        <f>IF(NOT($A54=""),VLOOKUP($A54,GENERAL!$A$2:C$216,3,FALSE),"")</f>
        <v/>
      </c>
      <c r="D54" s="19" t="str">
        <f>IF(NOT($A54=""),VLOOKUP($A54,GENERAL!$A$2:D$216,4,FALSE),"")</f>
        <v/>
      </c>
      <c r="E54" s="19" t="str">
        <f>IF(NOT($A54=""),VLOOKUP($A54,GENERAL!$A$2:E$216,5,FALSE),"")</f>
        <v/>
      </c>
      <c r="F54" s="19" t="str">
        <f>IF(NOT($A54=""),VLOOKUP($A54,GENERAL!$A$2:F$216,6,FALSE),"")</f>
        <v/>
      </c>
      <c r="G54" s="18" t="str">
        <f>IF(NOT($A54=""),VLOOKUP($A54,GENERAL!$A$2:G$216,7,FALSE),"")</f>
        <v/>
      </c>
      <c r="H54" s="18" t="str">
        <f t="shared" ref="H54:K54" si="53">IF(NOT($A54=""),CEILING($G54*(1+L54),50),"")</f>
        <v/>
      </c>
      <c r="I54" s="18" t="str">
        <f t="shared" si="53"/>
        <v/>
      </c>
      <c r="J54" s="18" t="str">
        <f t="shared" si="53"/>
        <v/>
      </c>
      <c r="K54" s="18" t="str">
        <f t="shared" si="53"/>
        <v/>
      </c>
      <c r="L54" s="15" t="str">
        <f>IF(NOT($A54=""),VLOOKUP($A54,GENERAL!$A$2:O$216,12,FALSE),"")</f>
        <v/>
      </c>
      <c r="M54" s="15" t="str">
        <f>IF(NOT($A54=""),VLOOKUP($A54,GENERAL!$A$2:P$216,13,FALSE),"")</f>
        <v/>
      </c>
      <c r="N54" s="15" t="str">
        <f>IF(NOT($A54=""),VLOOKUP($A54,GENERAL!$A$2:Q$216,14,FALSE),"")</f>
        <v/>
      </c>
      <c r="O54" s="15" t="str">
        <f>IF(NOT($A54=""),VLOOKUP($A54,GENERAL!$A$2:R$216,15,FALSE),"")</f>
        <v/>
      </c>
    </row>
    <row r="55" ht="15.75" customHeight="1">
      <c r="H55" s="18" t="str">
        <f t="shared" ref="H55:K55" si="54">IF(NOT($A55=""),CEILING($G55*(1+L55),50),"")</f>
        <v/>
      </c>
      <c r="I55" s="18" t="str">
        <f t="shared" si="54"/>
        <v/>
      </c>
      <c r="J55" s="18" t="str">
        <f t="shared" si="54"/>
        <v/>
      </c>
      <c r="K55" s="18" t="str">
        <f t="shared" si="54"/>
        <v/>
      </c>
      <c r="L55" s="15" t="str">
        <f>IF($G55&gt;0,PORCENTAJES!B$2,"")</f>
        <v/>
      </c>
      <c r="M55" s="15" t="str">
        <f>IF($G55&gt;0,PORCENTAJES!C$2,"")</f>
        <v/>
      </c>
      <c r="N55" s="15" t="str">
        <f>IF($G55&gt;0,PORCENTAJES!D$2,"")</f>
        <v/>
      </c>
      <c r="O55" s="15" t="str">
        <f>IF($G55&gt;0,PORCENTAJES!E$2,"")</f>
        <v/>
      </c>
    </row>
    <row r="56" ht="15.75" customHeight="1">
      <c r="H56" s="18" t="str">
        <f t="shared" ref="H56:K56" si="55">IF(NOT($A56=""),CEILING($G56*(1+L56),50),"")</f>
        <v/>
      </c>
      <c r="I56" s="18" t="str">
        <f t="shared" si="55"/>
        <v/>
      </c>
      <c r="J56" s="18" t="str">
        <f t="shared" si="55"/>
        <v/>
      </c>
      <c r="K56" s="18" t="str">
        <f t="shared" si="55"/>
        <v/>
      </c>
      <c r="L56" s="15" t="str">
        <f>IF($G56&gt;0,PORCENTAJES!B$2,"")</f>
        <v/>
      </c>
      <c r="M56" s="15" t="str">
        <f>IF($G56&gt;0,PORCENTAJES!C$2,"")</f>
        <v/>
      </c>
      <c r="N56" s="15" t="str">
        <f>IF($G56&gt;0,PORCENTAJES!D$2,"")</f>
        <v/>
      </c>
      <c r="O56" s="15" t="str">
        <f>IF($G56&gt;0,PORCENTAJES!E$2,"")</f>
        <v/>
      </c>
    </row>
    <row r="57" ht="15.75" customHeight="1">
      <c r="H57" s="18" t="str">
        <f t="shared" ref="H57:K57" si="56">IF(NOT($A57=""),CEILING($G57*(1+L57),50),"")</f>
        <v/>
      </c>
      <c r="I57" s="18" t="str">
        <f t="shared" si="56"/>
        <v/>
      </c>
      <c r="J57" s="18" t="str">
        <f t="shared" si="56"/>
        <v/>
      </c>
      <c r="K57" s="18" t="str">
        <f t="shared" si="56"/>
        <v/>
      </c>
      <c r="L57" s="15" t="str">
        <f>IF($G57&gt;0,PORCENTAJES!B$2,"")</f>
        <v/>
      </c>
      <c r="M57" s="15" t="str">
        <f>IF($G57&gt;0,PORCENTAJES!C$2,"")</f>
        <v/>
      </c>
      <c r="N57" s="15" t="str">
        <f>IF($G57&gt;0,PORCENTAJES!D$2,"")</f>
        <v/>
      </c>
      <c r="O57" s="15" t="str">
        <f>IF($G57&gt;0,PORCENTAJES!E$2,"")</f>
        <v/>
      </c>
    </row>
    <row r="58" ht="15.75" customHeight="1">
      <c r="H58" s="18" t="str">
        <f t="shared" ref="H58:K58" si="57">IF(NOT($A58=""),CEILING($G58*(1+L58),50),"")</f>
        <v/>
      </c>
      <c r="I58" s="18" t="str">
        <f t="shared" si="57"/>
        <v/>
      </c>
      <c r="J58" s="18" t="str">
        <f t="shared" si="57"/>
        <v/>
      </c>
      <c r="K58" s="18" t="str">
        <f t="shared" si="57"/>
        <v/>
      </c>
      <c r="L58" s="15" t="str">
        <f>IF($G58&gt;0,PORCENTAJES!B$2,"")</f>
        <v/>
      </c>
      <c r="M58" s="15" t="str">
        <f>IF($G58&gt;0,PORCENTAJES!C$2,"")</f>
        <v/>
      </c>
      <c r="N58" s="15" t="str">
        <f>IF($G58&gt;0,PORCENTAJES!D$2,"")</f>
        <v/>
      </c>
      <c r="O58" s="15" t="str">
        <f>IF($G58&gt;0,PORCENTAJES!E$2,"")</f>
        <v/>
      </c>
    </row>
    <row r="59" ht="15.75" customHeight="1">
      <c r="H59" s="18" t="str">
        <f t="shared" ref="H59:K59" si="58">IF(NOT($A59=""),CEILING($G59*(1+L59),50),"")</f>
        <v/>
      </c>
      <c r="I59" s="18" t="str">
        <f t="shared" si="58"/>
        <v/>
      </c>
      <c r="J59" s="18" t="str">
        <f t="shared" si="58"/>
        <v/>
      </c>
      <c r="K59" s="18" t="str">
        <f t="shared" si="58"/>
        <v/>
      </c>
      <c r="L59" s="15" t="str">
        <f>IF($G59&gt;0,PORCENTAJES!B$2,"")</f>
        <v/>
      </c>
      <c r="M59" s="15" t="str">
        <f>IF($G59&gt;0,PORCENTAJES!C$2,"")</f>
        <v/>
      </c>
      <c r="N59" s="15" t="str">
        <f>IF($G59&gt;0,PORCENTAJES!D$2,"")</f>
        <v/>
      </c>
      <c r="O59" s="15" t="str">
        <f>IF($G59&gt;0,PORCENTAJES!E$2,"")</f>
        <v/>
      </c>
    </row>
    <row r="60" ht="15.75" customHeight="1">
      <c r="H60" s="18" t="str">
        <f t="shared" ref="H60:K60" si="59">IF(NOT($A60=""),CEILING($G60*(1+L60),50),"")</f>
        <v/>
      </c>
      <c r="I60" s="18" t="str">
        <f t="shared" si="59"/>
        <v/>
      </c>
      <c r="J60" s="18" t="str">
        <f t="shared" si="59"/>
        <v/>
      </c>
      <c r="K60" s="18" t="str">
        <f t="shared" si="59"/>
        <v/>
      </c>
      <c r="L60" s="15" t="str">
        <f>IF($G60&gt;0,PORCENTAJES!B$2,"")</f>
        <v/>
      </c>
      <c r="M60" s="15" t="str">
        <f>IF($G60&gt;0,PORCENTAJES!C$2,"")</f>
        <v/>
      </c>
      <c r="N60" s="15" t="str">
        <f>IF($G60&gt;0,PORCENTAJES!D$2,"")</f>
        <v/>
      </c>
      <c r="O60" s="15" t="str">
        <f>IF($G60&gt;0,PORCENTAJES!E$2,"")</f>
        <v/>
      </c>
    </row>
    <row r="61" ht="15.75" customHeight="1">
      <c r="H61" s="18" t="str">
        <f t="shared" ref="H61:K61" si="60">IF(NOT($A61=""),CEILING($G61*(1+L61),50),"")</f>
        <v/>
      </c>
      <c r="I61" s="18" t="str">
        <f t="shared" si="60"/>
        <v/>
      </c>
      <c r="J61" s="18" t="str">
        <f t="shared" si="60"/>
        <v/>
      </c>
      <c r="K61" s="18" t="str">
        <f t="shared" si="60"/>
        <v/>
      </c>
      <c r="L61" s="15" t="str">
        <f>IF($G61&gt;0,PORCENTAJES!B$2,"")</f>
        <v/>
      </c>
      <c r="M61" s="15" t="str">
        <f>IF($G61&gt;0,PORCENTAJES!C$2,"")</f>
        <v/>
      </c>
      <c r="N61" s="15" t="str">
        <f>IF($G61&gt;0,PORCENTAJES!D$2,"")</f>
        <v/>
      </c>
      <c r="O61" s="15" t="str">
        <f>IF($G61&gt;0,PORCENTAJES!E$2,"")</f>
        <v/>
      </c>
    </row>
    <row r="62" ht="15.75" customHeight="1">
      <c r="H62" s="18" t="str">
        <f t="shared" ref="H62:K62" si="61">IF(NOT($A62=""),CEILING($G62*(1+L62),50),"")</f>
        <v/>
      </c>
      <c r="I62" s="18" t="str">
        <f t="shared" si="61"/>
        <v/>
      </c>
      <c r="J62" s="18" t="str">
        <f t="shared" si="61"/>
        <v/>
      </c>
      <c r="K62" s="18" t="str">
        <f t="shared" si="61"/>
        <v/>
      </c>
      <c r="L62" s="15" t="str">
        <f>IF($G62&gt;0,PORCENTAJES!B$2,"")</f>
        <v/>
      </c>
      <c r="M62" s="15" t="str">
        <f>IF($G62&gt;0,PORCENTAJES!C$2,"")</f>
        <v/>
      </c>
      <c r="N62" s="15" t="str">
        <f>IF($G62&gt;0,PORCENTAJES!D$2,"")</f>
        <v/>
      </c>
      <c r="O62" s="15" t="str">
        <f>IF($G62&gt;0,PORCENTAJES!E$2,"")</f>
        <v/>
      </c>
    </row>
    <row r="63" ht="15.75" customHeight="1">
      <c r="H63" s="19" t="str">
        <f>IF(NOT($A63=""),VLOOKUP($A63,GENERAL!$A$3:H$216,9,FALSE),"")</f>
        <v/>
      </c>
      <c r="I63" s="19" t="str">
        <f>IF(NOT($A63=""),VLOOKUP($A63,GENERAL!$A$3:I$216,10,FALSE),"")</f>
        <v/>
      </c>
      <c r="J63" s="19" t="str">
        <f>IF(NOT($A63=""),VLOOKUP($A63,GENERAL!$A$3:J$216,11,FALSE),"")</f>
        <v/>
      </c>
      <c r="K63" s="19" t="str">
        <f>IF(NOT($A63=""),VLOOKUP($A63,GENERAL!$A$3:K$216,12,FALSE),"")</f>
        <v/>
      </c>
      <c r="L63" s="15" t="str">
        <f>IF($G63&gt;0,PORCENTAJES!B$2,"")</f>
        <v/>
      </c>
      <c r="M63" s="15" t="str">
        <f>IF($G63&gt;0,PORCENTAJES!C$2,"")</f>
        <v/>
      </c>
      <c r="N63" s="15" t="str">
        <f>IF($G63&gt;0,PORCENTAJES!D$2,"")</f>
        <v/>
      </c>
      <c r="O63" s="15" t="str">
        <f>IF($G63&gt;0,PORCENTAJES!E$2,"")</f>
        <v/>
      </c>
    </row>
    <row r="64" ht="15.75" customHeight="1">
      <c r="H64" s="19" t="str">
        <f>IF(NOT($A64=""),VLOOKUP($A64,GENERAL!$A$3:H$216,9,FALSE),"")</f>
        <v/>
      </c>
      <c r="I64" s="19" t="str">
        <f>IF(NOT($A64=""),VLOOKUP($A64,GENERAL!$A$3:I$216,10,FALSE),"")</f>
        <v/>
      </c>
      <c r="J64" s="19" t="str">
        <f>IF(NOT($A64=""),VLOOKUP($A64,GENERAL!$A$3:J$216,11,FALSE),"")</f>
        <v/>
      </c>
      <c r="K64" s="19" t="str">
        <f>IF(NOT($A64=""),VLOOKUP($A64,GENERAL!$A$3:K$216,12,FALSE),"")</f>
        <v/>
      </c>
      <c r="L64" s="15" t="str">
        <f>IF($G64&gt;0,PORCENTAJES!B$2,"")</f>
        <v/>
      </c>
      <c r="M64" s="15" t="str">
        <f>IF($G64&gt;0,PORCENTAJES!C$2,"")</f>
        <v/>
      </c>
      <c r="N64" s="15" t="str">
        <f>IF($G64&gt;0,PORCENTAJES!D$2,"")</f>
        <v/>
      </c>
      <c r="O64" s="15" t="str">
        <f>IF($G64&gt;0,PORCENTAJES!E$2,"")</f>
        <v/>
      </c>
    </row>
    <row r="65" ht="15.75" customHeight="1">
      <c r="H65" s="19" t="str">
        <f>IF(NOT($A65=""),VLOOKUP($A65,GENERAL!$A$3:H$216,9,FALSE),"")</f>
        <v/>
      </c>
      <c r="I65" s="19" t="str">
        <f>IF(NOT($A65=""),VLOOKUP($A65,GENERAL!$A$3:I$216,10,FALSE),"")</f>
        <v/>
      </c>
      <c r="J65" s="19" t="str">
        <f>IF(NOT($A65=""),VLOOKUP($A65,GENERAL!$A$3:J$216,11,FALSE),"")</f>
        <v/>
      </c>
      <c r="K65" s="19" t="str">
        <f>IF(NOT($A65=""),VLOOKUP($A65,GENERAL!$A$3:K$216,12,FALSE),"")</f>
        <v/>
      </c>
      <c r="L65" s="15" t="str">
        <f>IF($G65&gt;0,PORCENTAJES!B$2,"")</f>
        <v/>
      </c>
      <c r="M65" s="15" t="str">
        <f>IF($G65&gt;0,PORCENTAJES!C$2,"")</f>
        <v/>
      </c>
      <c r="N65" s="15" t="str">
        <f>IF($G65&gt;0,PORCENTAJES!D$2,"")</f>
        <v/>
      </c>
      <c r="O65" s="15" t="str">
        <f>IF($G65&gt;0,PORCENTAJES!E$2,"")</f>
        <v/>
      </c>
    </row>
    <row r="66" ht="15.75" customHeight="1">
      <c r="H66" s="19" t="str">
        <f>IF(NOT($A66=""),VLOOKUP($A66,GENERAL!$A$3:H$216,9,FALSE),"")</f>
        <v/>
      </c>
      <c r="I66" s="19" t="str">
        <f>IF(NOT($A66=""),VLOOKUP($A66,GENERAL!$A$3:I$216,10,FALSE),"")</f>
        <v/>
      </c>
      <c r="J66" s="19" t="str">
        <f>IF(NOT($A66=""),VLOOKUP($A66,GENERAL!$A$3:J$216,11,FALSE),"")</f>
        <v/>
      </c>
      <c r="K66" s="19" t="str">
        <f>IF(NOT($A66=""),VLOOKUP($A66,GENERAL!$A$3:K$216,12,FALSE),"")</f>
        <v/>
      </c>
      <c r="L66" s="15" t="str">
        <f>IF($G66&gt;0,PORCENTAJES!B$2,"")</f>
        <v/>
      </c>
      <c r="M66" s="15" t="str">
        <f>IF($G66&gt;0,PORCENTAJES!C$2,"")</f>
        <v/>
      </c>
      <c r="N66" s="15" t="str">
        <f>IF($G66&gt;0,PORCENTAJES!D$2,"")</f>
        <v/>
      </c>
      <c r="O66" s="15" t="str">
        <f>IF($G66&gt;0,PORCENTAJES!E$2,"")</f>
        <v/>
      </c>
    </row>
    <row r="67" ht="15.75" customHeight="1">
      <c r="H67" s="19" t="str">
        <f>IF(NOT($A67=""),VLOOKUP($A67,GENERAL!$A$3:H$216,9,FALSE),"")</f>
        <v/>
      </c>
      <c r="I67" s="19" t="str">
        <f>IF(NOT($A67=""),VLOOKUP($A67,GENERAL!$A$3:I$216,10,FALSE),"")</f>
        <v/>
      </c>
      <c r="J67" s="19" t="str">
        <f>IF(NOT($A67=""),VLOOKUP($A67,GENERAL!$A$3:J$216,11,FALSE),"")</f>
        <v/>
      </c>
      <c r="K67" s="19" t="str">
        <f>IF(NOT($A67=""),VLOOKUP($A67,GENERAL!$A$3:K$216,12,FALSE),"")</f>
        <v/>
      </c>
      <c r="L67" s="15" t="str">
        <f>IF($G67&gt;0,PORCENTAJES!B$2,"")</f>
        <v/>
      </c>
      <c r="M67" s="15" t="str">
        <f>IF($G67&gt;0,PORCENTAJES!C$2,"")</f>
        <v/>
      </c>
      <c r="N67" s="15" t="str">
        <f>IF($G67&gt;0,PORCENTAJES!D$2,"")</f>
        <v/>
      </c>
      <c r="O67" s="15" t="str">
        <f>IF($G67&gt;0,PORCENTAJES!E$2,"")</f>
        <v/>
      </c>
    </row>
    <row r="68" ht="15.75" customHeight="1">
      <c r="H68" s="19" t="str">
        <f>IF(NOT($A68=""),VLOOKUP($A68,GENERAL!$A$3:H$216,9,FALSE),"")</f>
        <v/>
      </c>
      <c r="I68" s="19" t="str">
        <f>IF(NOT($A68=""),VLOOKUP($A68,GENERAL!$A$3:I$216,10,FALSE),"")</f>
        <v/>
      </c>
      <c r="J68" s="19" t="str">
        <f>IF(NOT($A68=""),VLOOKUP($A68,GENERAL!$A$3:J$216,11,FALSE),"")</f>
        <v/>
      </c>
      <c r="K68" s="19" t="str">
        <f>IF(NOT($A68=""),VLOOKUP($A68,GENERAL!$A$3:K$216,12,FALSE),"")</f>
        <v/>
      </c>
      <c r="L68" s="15" t="str">
        <f>IF($G68&gt;0,PORCENTAJES!B$2,"")</f>
        <v/>
      </c>
      <c r="M68" s="15" t="str">
        <f>IF($G68&gt;0,PORCENTAJES!C$2,"")</f>
        <v/>
      </c>
      <c r="N68" s="15" t="str">
        <f>IF($G68&gt;0,PORCENTAJES!D$2,"")</f>
        <v/>
      </c>
      <c r="O68" s="15" t="str">
        <f>IF($G68&gt;0,PORCENTAJES!E$2,"")</f>
        <v/>
      </c>
    </row>
    <row r="69" ht="15.75" customHeight="1">
      <c r="H69" s="19" t="str">
        <f>IF(NOT($A69=""),VLOOKUP($A69,GENERAL!$A$3:H$216,9,FALSE),"")</f>
        <v/>
      </c>
      <c r="I69" s="19" t="str">
        <f>IF(NOT($A69=""),VLOOKUP($A69,GENERAL!$A$3:I$216,10,FALSE),"")</f>
        <v/>
      </c>
      <c r="J69" s="19" t="str">
        <f>IF(NOT($A69=""),VLOOKUP($A69,GENERAL!$A$3:J$216,11,FALSE),"")</f>
        <v/>
      </c>
      <c r="K69" s="19" t="str">
        <f>IF(NOT($A69=""),VLOOKUP($A69,GENERAL!$A$3:K$216,12,FALSE),"")</f>
        <v/>
      </c>
      <c r="L69" s="15" t="str">
        <f>IF($G69&gt;0,PORCENTAJES!B$2,"")</f>
        <v/>
      </c>
      <c r="M69" s="15" t="str">
        <f>IF($G69&gt;0,PORCENTAJES!C$2,"")</f>
        <v/>
      </c>
      <c r="N69" s="15" t="str">
        <f>IF($G69&gt;0,PORCENTAJES!D$2,"")</f>
        <v/>
      </c>
      <c r="O69" s="15" t="str">
        <f>IF($G69&gt;0,PORCENTAJES!E$2,"")</f>
        <v/>
      </c>
    </row>
    <row r="70" ht="15.75" customHeight="1">
      <c r="H70" s="19" t="str">
        <f>IF(NOT($A70=""),VLOOKUP($A70,GENERAL!$A$3:H$216,9,FALSE),"")</f>
        <v/>
      </c>
      <c r="I70" s="19" t="str">
        <f>IF(NOT($A70=""),VLOOKUP($A70,GENERAL!$A$3:I$216,10,FALSE),"")</f>
        <v/>
      </c>
      <c r="J70" s="19" t="str">
        <f>IF(NOT($A70=""),VLOOKUP($A70,GENERAL!$A$3:J$216,11,FALSE),"")</f>
        <v/>
      </c>
      <c r="K70" s="19" t="str">
        <f>IF(NOT($A70=""),VLOOKUP($A70,GENERAL!$A$3:K$216,12,FALSE),"")</f>
        <v/>
      </c>
      <c r="L70" s="15" t="str">
        <f>IF($G70&gt;0,PORCENTAJES!B$2,"")</f>
        <v/>
      </c>
      <c r="M70" s="15" t="str">
        <f>IF($G70&gt;0,PORCENTAJES!C$2,"")</f>
        <v/>
      </c>
      <c r="N70" s="15" t="str">
        <f>IF($G70&gt;0,PORCENTAJES!D$2,"")</f>
        <v/>
      </c>
      <c r="O70" s="15" t="str">
        <f>IF($G70&gt;0,PORCENTAJES!E$2,"")</f>
        <v/>
      </c>
    </row>
    <row r="71" ht="15.75" customHeight="1">
      <c r="H71" s="19" t="str">
        <f>IF(NOT($A71=""),VLOOKUP($A71,GENERAL!$A$3:H$216,9,FALSE),"")</f>
        <v/>
      </c>
      <c r="I71" s="19" t="str">
        <f>IF(NOT($A71=""),VLOOKUP($A71,GENERAL!$A$3:I$216,10,FALSE),"")</f>
        <v/>
      </c>
      <c r="J71" s="19" t="str">
        <f>IF(NOT($A71=""),VLOOKUP($A71,GENERAL!$A$3:J$216,11,FALSE),"")</f>
        <v/>
      </c>
      <c r="K71" s="19" t="str">
        <f>IF(NOT($A71=""),VLOOKUP($A71,GENERAL!$A$3:K$216,12,FALSE),"")</f>
        <v/>
      </c>
      <c r="L71" s="15" t="str">
        <f>IF($G71&gt;0,PORCENTAJES!B$2,"")</f>
        <v/>
      </c>
      <c r="M71" s="15" t="str">
        <f>IF($G71&gt;0,PORCENTAJES!C$2,"")</f>
        <v/>
      </c>
      <c r="N71" s="15" t="str">
        <f>IF($G71&gt;0,PORCENTAJES!D$2,"")</f>
        <v/>
      </c>
      <c r="O71" s="15" t="str">
        <f>IF($G71&gt;0,PORCENTAJES!E$2,"")</f>
        <v/>
      </c>
    </row>
    <row r="72" ht="15.75" customHeight="1">
      <c r="H72" s="19" t="str">
        <f>IF(NOT($A72=""),VLOOKUP($A72,GENERAL!$A$3:H$216,9,FALSE),"")</f>
        <v/>
      </c>
      <c r="I72" s="19" t="str">
        <f>IF(NOT($A72=""),VLOOKUP($A72,GENERAL!$A$3:I$216,10,FALSE),"")</f>
        <v/>
      </c>
      <c r="J72" s="19" t="str">
        <f>IF(NOT($A72=""),VLOOKUP($A72,GENERAL!$A$3:J$216,11,FALSE),"")</f>
        <v/>
      </c>
      <c r="K72" s="19" t="str">
        <f>IF(NOT($A72=""),VLOOKUP($A72,GENERAL!$A$3:K$216,12,FALSE),"")</f>
        <v/>
      </c>
      <c r="L72" s="15" t="str">
        <f>IF($G72&gt;0,PORCENTAJES!B$2,"")</f>
        <v/>
      </c>
      <c r="M72" s="15" t="str">
        <f>IF($G72&gt;0,PORCENTAJES!C$2,"")</f>
        <v/>
      </c>
      <c r="N72" s="15" t="str">
        <f>IF($G72&gt;0,PORCENTAJES!D$2,"")</f>
        <v/>
      </c>
      <c r="O72" s="15" t="str">
        <f>IF($G72&gt;0,PORCENTAJES!E$2,"")</f>
        <v/>
      </c>
    </row>
    <row r="73" ht="15.75" customHeight="1">
      <c r="H73" s="19" t="str">
        <f>IF(NOT($A73=""),VLOOKUP($A73,GENERAL!$A$3:H$216,9,FALSE),"")</f>
        <v/>
      </c>
      <c r="I73" s="19" t="str">
        <f>IF(NOT($A73=""),VLOOKUP($A73,GENERAL!$A$3:I$216,10,FALSE),"")</f>
        <v/>
      </c>
      <c r="J73" s="19" t="str">
        <f>IF(NOT($A73=""),VLOOKUP($A73,GENERAL!$A$3:J$216,11,FALSE),"")</f>
        <v/>
      </c>
      <c r="K73" s="19" t="str">
        <f>IF(NOT($A73=""),VLOOKUP($A73,GENERAL!$A$3:K$216,12,FALSE),"")</f>
        <v/>
      </c>
      <c r="L73" s="15" t="str">
        <f>IF($G73&gt;0,PORCENTAJES!B$2,"")</f>
        <v/>
      </c>
      <c r="M73" s="15" t="str">
        <f>IF($G73&gt;0,PORCENTAJES!C$2,"")</f>
        <v/>
      </c>
      <c r="N73" s="15" t="str">
        <f>IF($G73&gt;0,PORCENTAJES!D$2,"")</f>
        <v/>
      </c>
      <c r="O73" s="15" t="str">
        <f>IF($G73&gt;0,PORCENTAJES!E$2,"")</f>
        <v/>
      </c>
    </row>
    <row r="74" ht="15.75" customHeight="1">
      <c r="H74" s="19" t="str">
        <f>IF(NOT($A74=""),VLOOKUP($A74,GENERAL!$A$3:H$216,9,FALSE),"")</f>
        <v/>
      </c>
      <c r="I74" s="19" t="str">
        <f>IF(NOT($A74=""),VLOOKUP($A74,GENERAL!$A$3:I$216,10,FALSE),"")</f>
        <v/>
      </c>
      <c r="J74" s="19" t="str">
        <f>IF(NOT($A74=""),VLOOKUP($A74,GENERAL!$A$3:J$216,11,FALSE),"")</f>
        <v/>
      </c>
      <c r="K74" s="19" t="str">
        <f>IF(NOT($A74=""),VLOOKUP($A74,GENERAL!$A$3:K$216,12,FALSE),"")</f>
        <v/>
      </c>
      <c r="L74" s="15" t="str">
        <f>IF($G74&gt;0,PORCENTAJES!B$2,"")</f>
        <v/>
      </c>
      <c r="M74" s="15" t="str">
        <f>IF($G74&gt;0,PORCENTAJES!C$2,"")</f>
        <v/>
      </c>
      <c r="N74" s="15" t="str">
        <f>IF($G74&gt;0,PORCENTAJES!D$2,"")</f>
        <v/>
      </c>
      <c r="O74" s="15" t="str">
        <f>IF($G74&gt;0,PORCENTAJES!E$2,"")</f>
        <v/>
      </c>
    </row>
    <row r="75" ht="15.75" customHeight="1">
      <c r="H75" s="19" t="str">
        <f>IF(NOT($A75=""),VLOOKUP($A75,GENERAL!$A$3:H$216,9,FALSE),"")</f>
        <v/>
      </c>
      <c r="I75" s="19" t="str">
        <f>IF(NOT($A75=""),VLOOKUP($A75,GENERAL!$A$3:I$216,10,FALSE),"")</f>
        <v/>
      </c>
      <c r="J75" s="19" t="str">
        <f>IF(NOT($A75=""),VLOOKUP($A75,GENERAL!$A$3:J$216,11,FALSE),"")</f>
        <v/>
      </c>
      <c r="K75" s="19" t="str">
        <f>IF(NOT($A75=""),VLOOKUP($A75,GENERAL!$A$3:K$216,12,FALSE),"")</f>
        <v/>
      </c>
      <c r="L75" s="15" t="str">
        <f>IF($G75&gt;0,PORCENTAJES!B$2,"")</f>
        <v/>
      </c>
      <c r="M75" s="15" t="str">
        <f>IF($G75&gt;0,PORCENTAJES!C$2,"")</f>
        <v/>
      </c>
      <c r="N75" s="15" t="str">
        <f>IF($G75&gt;0,PORCENTAJES!D$2,"")</f>
        <v/>
      </c>
      <c r="O75" s="15" t="str">
        <f>IF($G75&gt;0,PORCENTAJES!E$2,"")</f>
        <v/>
      </c>
    </row>
    <row r="76" ht="15.75" customHeight="1">
      <c r="H76" s="19" t="str">
        <f>IF(NOT($A76=""),VLOOKUP($A76,GENERAL!$A$3:H$216,9,FALSE),"")</f>
        <v/>
      </c>
      <c r="I76" s="19" t="str">
        <f>IF(NOT($A76=""),VLOOKUP($A76,GENERAL!$A$3:I$216,10,FALSE),"")</f>
        <v/>
      </c>
      <c r="J76" s="19" t="str">
        <f>IF(NOT($A76=""),VLOOKUP($A76,GENERAL!$A$3:J$216,11,FALSE),"")</f>
        <v/>
      </c>
      <c r="K76" s="19" t="str">
        <f>IF(NOT($A76=""),VLOOKUP($A76,GENERAL!$A$3:K$216,12,FALSE),"")</f>
        <v/>
      </c>
      <c r="L76" s="15" t="str">
        <f>IF($G76&gt;0,PORCENTAJES!B$2,"")</f>
        <v/>
      </c>
      <c r="M76" s="15" t="str">
        <f>IF($G76&gt;0,PORCENTAJES!C$2,"")</f>
        <v/>
      </c>
      <c r="N76" s="15" t="str">
        <f>IF($G76&gt;0,PORCENTAJES!D$2,"")</f>
        <v/>
      </c>
      <c r="O76" s="15" t="str">
        <f>IF($G76&gt;0,PORCENTAJES!E$2,"")</f>
        <v/>
      </c>
    </row>
    <row r="77" ht="15.75" customHeight="1">
      <c r="H77" s="19" t="str">
        <f>IF(NOT($A77=""),VLOOKUP($A77,GENERAL!$A$3:H$216,9,FALSE),"")</f>
        <v/>
      </c>
      <c r="I77" s="19" t="str">
        <f>IF(NOT($A77=""),VLOOKUP($A77,GENERAL!$A$3:I$216,10,FALSE),"")</f>
        <v/>
      </c>
      <c r="J77" s="19" t="str">
        <f>IF(NOT($A77=""),VLOOKUP($A77,GENERAL!$A$3:J$216,11,FALSE),"")</f>
        <v/>
      </c>
      <c r="K77" s="19" t="str">
        <f>IF(NOT($A77=""),VLOOKUP($A77,GENERAL!$A$3:K$216,12,FALSE),"")</f>
        <v/>
      </c>
      <c r="L77" s="15" t="str">
        <f>IF($G77&gt;0,PORCENTAJES!B$2,"")</f>
        <v/>
      </c>
      <c r="M77" s="15" t="str">
        <f>IF($G77&gt;0,PORCENTAJES!C$2,"")</f>
        <v/>
      </c>
      <c r="N77" s="15" t="str">
        <f>IF($G77&gt;0,PORCENTAJES!D$2,"")</f>
        <v/>
      </c>
      <c r="O77" s="15" t="str">
        <f>IF($G77&gt;0,PORCENTAJES!E$2,"")</f>
        <v/>
      </c>
    </row>
    <row r="78" ht="15.75" customHeight="1">
      <c r="H78" s="19" t="str">
        <f>IF(NOT($A78=""),VLOOKUP($A78,GENERAL!$A$3:H$216,9,FALSE),"")</f>
        <v/>
      </c>
      <c r="I78" s="19" t="str">
        <f>IF(NOT($A78=""),VLOOKUP($A78,GENERAL!$A$3:I$216,10,FALSE),"")</f>
        <v/>
      </c>
      <c r="J78" s="19" t="str">
        <f>IF(NOT($A78=""),VLOOKUP($A78,GENERAL!$A$3:J$216,11,FALSE),"")</f>
        <v/>
      </c>
      <c r="K78" s="19" t="str">
        <f>IF(NOT($A78=""),VLOOKUP($A78,GENERAL!$A$3:K$216,12,FALSE),"")</f>
        <v/>
      </c>
      <c r="L78" s="15" t="str">
        <f>IF($G78&gt;0,PORCENTAJES!B$2,"")</f>
        <v/>
      </c>
      <c r="M78" s="15" t="str">
        <f>IF($G78&gt;0,PORCENTAJES!C$2,"")</f>
        <v/>
      </c>
      <c r="N78" s="15" t="str">
        <f>IF($G78&gt;0,PORCENTAJES!D$2,"")</f>
        <v/>
      </c>
      <c r="O78" s="15" t="str">
        <f>IF($G78&gt;0,PORCENTAJES!E$2,"")</f>
        <v/>
      </c>
    </row>
    <row r="79" ht="15.75" customHeight="1">
      <c r="H79" s="19" t="str">
        <f>IF(NOT($A79=""),VLOOKUP($A79,GENERAL!$A$3:H$216,9,FALSE),"")</f>
        <v/>
      </c>
      <c r="I79" s="19" t="str">
        <f>IF(NOT($A79=""),VLOOKUP($A79,GENERAL!$A$3:I$216,10,FALSE),"")</f>
        <v/>
      </c>
      <c r="J79" s="19" t="str">
        <f>IF(NOT($A79=""),VLOOKUP($A79,GENERAL!$A$3:J$216,11,FALSE),"")</f>
        <v/>
      </c>
      <c r="K79" s="19" t="str">
        <f>IF(NOT($A79=""),VLOOKUP($A79,GENERAL!$A$3:K$216,12,FALSE),"")</f>
        <v/>
      </c>
      <c r="L79" s="15" t="str">
        <f>IF($G79&gt;0,PORCENTAJES!B$2,"")</f>
        <v/>
      </c>
      <c r="M79" s="15" t="str">
        <f>IF($G79&gt;0,PORCENTAJES!C$2,"")</f>
        <v/>
      </c>
      <c r="N79" s="15" t="str">
        <f>IF($G79&gt;0,PORCENTAJES!D$2,"")</f>
        <v/>
      </c>
      <c r="O79" s="15" t="str">
        <f>IF($G79&gt;0,PORCENTAJES!E$2,"")</f>
        <v/>
      </c>
    </row>
    <row r="80" ht="15.75" customHeight="1">
      <c r="H80" s="19" t="str">
        <f>IF(NOT($A80=""),VLOOKUP($A80,GENERAL!$A$3:H$216,9,FALSE),"")</f>
        <v/>
      </c>
      <c r="I80" s="19" t="str">
        <f>IF(NOT($A80=""),VLOOKUP($A80,GENERAL!$A$3:I$216,10,FALSE),"")</f>
        <v/>
      </c>
      <c r="J80" s="19" t="str">
        <f>IF(NOT($A80=""),VLOOKUP($A80,GENERAL!$A$3:J$216,11,FALSE),"")</f>
        <v/>
      </c>
      <c r="K80" s="19" t="str">
        <f>IF(NOT($A80=""),VLOOKUP($A80,GENERAL!$A$3:K$216,12,FALSE),"")</f>
        <v/>
      </c>
      <c r="L80" s="15" t="str">
        <f>IF($G80&gt;0,PORCENTAJES!B$2,"")</f>
        <v/>
      </c>
      <c r="M80" s="15" t="str">
        <f>IF($G80&gt;0,PORCENTAJES!C$2,"")</f>
        <v/>
      </c>
      <c r="N80" s="15" t="str">
        <f>IF($G80&gt;0,PORCENTAJES!D$2,"")</f>
        <v/>
      </c>
      <c r="O80" s="15" t="str">
        <f>IF($G80&gt;0,PORCENTAJES!E$2,"")</f>
        <v/>
      </c>
    </row>
    <row r="81" ht="15.75" customHeight="1">
      <c r="H81" s="19" t="str">
        <f>IF(NOT($A81=""),VLOOKUP($A81,GENERAL!$A$3:H$216,9,FALSE),"")</f>
        <v/>
      </c>
      <c r="I81" s="19" t="str">
        <f>IF(NOT($A81=""),VLOOKUP($A81,GENERAL!$A$3:I$216,10,FALSE),"")</f>
        <v/>
      </c>
      <c r="J81" s="19" t="str">
        <f>IF(NOT($A81=""),VLOOKUP($A81,GENERAL!$A$3:J$216,11,FALSE),"")</f>
        <v/>
      </c>
      <c r="K81" s="19" t="str">
        <f>IF(NOT($A81=""),VLOOKUP($A81,GENERAL!$A$3:K$216,12,FALSE),"")</f>
        <v/>
      </c>
      <c r="L81" s="15" t="str">
        <f>IF($G81&gt;0,PORCENTAJES!B$2,"")</f>
        <v/>
      </c>
      <c r="M81" s="15" t="str">
        <f>IF($G81&gt;0,PORCENTAJES!C$2,"")</f>
        <v/>
      </c>
      <c r="N81" s="15" t="str">
        <f>IF($G81&gt;0,PORCENTAJES!D$2,"")</f>
        <v/>
      </c>
      <c r="O81" s="15" t="str">
        <f>IF($G81&gt;0,PORCENTAJES!E$2,"")</f>
        <v/>
      </c>
    </row>
    <row r="82" ht="15.75" customHeight="1">
      <c r="L82" s="15" t="str">
        <f>IF($G82&gt;0,PORCENTAJES!B$2,"")</f>
        <v/>
      </c>
      <c r="M82" s="15" t="str">
        <f>IF($G82&gt;0,PORCENTAJES!C$2,"")</f>
        <v/>
      </c>
      <c r="N82" s="15" t="str">
        <f>IF($G82&gt;0,PORCENTAJES!D$2,"")</f>
        <v/>
      </c>
      <c r="O82" s="15" t="str">
        <f>IF($G82&gt;0,PORCENTAJES!E$2,"")</f>
        <v/>
      </c>
    </row>
    <row r="83" ht="15.75" customHeight="1">
      <c r="L83" s="15" t="str">
        <f>IF($G83&gt;0,PORCENTAJES!B$2,"")</f>
        <v/>
      </c>
      <c r="M83" s="15" t="str">
        <f>IF($G83&gt;0,PORCENTAJES!C$2,"")</f>
        <v/>
      </c>
      <c r="N83" s="15" t="str">
        <f>IF($G83&gt;0,PORCENTAJES!D$2,"")</f>
        <v/>
      </c>
      <c r="O83" s="15" t="str">
        <f>IF($G83&gt;0,PORCENTAJES!E$2,"")</f>
        <v/>
      </c>
    </row>
    <row r="84" ht="15.75" customHeight="1">
      <c r="L84" s="15" t="str">
        <f>IF($G84&gt;0,PORCENTAJES!B$2,"")</f>
        <v/>
      </c>
      <c r="M84" s="15" t="str">
        <f>IF($G84&gt;0,PORCENTAJES!C$2,"")</f>
        <v/>
      </c>
      <c r="N84" s="15" t="str">
        <f>IF($G84&gt;0,PORCENTAJES!D$2,"")</f>
        <v/>
      </c>
      <c r="O84" s="15" t="str">
        <f>IF($G84&gt;0,PORCENTAJES!E$2,"")</f>
        <v/>
      </c>
    </row>
    <row r="85" ht="15.75" customHeight="1">
      <c r="L85" s="15" t="str">
        <f>IF($G85&gt;0,PORCENTAJES!B$2,"")</f>
        <v/>
      </c>
      <c r="M85" s="15" t="str">
        <f>IF($G85&gt;0,PORCENTAJES!C$2,"")</f>
        <v/>
      </c>
      <c r="N85" s="15" t="str">
        <f>IF($G85&gt;0,PORCENTAJES!D$2,"")</f>
        <v/>
      </c>
      <c r="O85" s="15" t="str">
        <f>IF($G85&gt;0,PORCENTAJES!E$2,"")</f>
        <v/>
      </c>
    </row>
    <row r="86" ht="15.75" customHeight="1">
      <c r="L86" s="15" t="str">
        <f>IF($G86&gt;0,PORCENTAJES!B$2,"")</f>
        <v/>
      </c>
      <c r="M86" s="15" t="str">
        <f>IF($G86&gt;0,PORCENTAJES!C$2,"")</f>
        <v/>
      </c>
      <c r="N86" s="15" t="str">
        <f>IF($G86&gt;0,PORCENTAJES!D$2,"")</f>
        <v/>
      </c>
      <c r="O86" s="15" t="str">
        <f>IF($G86&gt;0,PORCENTAJES!E$2,"")</f>
        <v/>
      </c>
    </row>
    <row r="87" ht="15.75" customHeight="1">
      <c r="L87" s="15" t="str">
        <f>IF($G87&gt;0,PORCENTAJES!B$2,"")</f>
        <v/>
      </c>
      <c r="M87" s="15" t="str">
        <f>IF($G87&gt;0,PORCENTAJES!C$2,"")</f>
        <v/>
      </c>
      <c r="N87" s="15" t="str">
        <f>IF($G87&gt;0,PORCENTAJES!D$2,"")</f>
        <v/>
      </c>
      <c r="O87" s="15" t="str">
        <f>IF($G87&gt;0,PORCENTAJES!E$2,"")</f>
        <v/>
      </c>
    </row>
    <row r="88" ht="15.75" customHeight="1">
      <c r="L88" s="15" t="str">
        <f>IF($G88&gt;0,PORCENTAJES!B$2,"")</f>
        <v/>
      </c>
      <c r="M88" s="15" t="str">
        <f>IF($G88&gt;0,PORCENTAJES!C$2,"")</f>
        <v/>
      </c>
      <c r="N88" s="15" t="str">
        <f>IF($G88&gt;0,PORCENTAJES!D$2,"")</f>
        <v/>
      </c>
      <c r="O88" s="15" t="str">
        <f>IF($G88&gt;0,PORCENTAJES!E$2,"")</f>
        <v/>
      </c>
    </row>
    <row r="89" ht="15.75" customHeight="1">
      <c r="L89" s="15" t="str">
        <f>IF($G89&gt;0,PORCENTAJES!B$2,"")</f>
        <v/>
      </c>
      <c r="M89" s="15" t="str">
        <f>IF($G89&gt;0,PORCENTAJES!C$2,"")</f>
        <v/>
      </c>
      <c r="N89" s="15" t="str">
        <f>IF($G89&gt;0,PORCENTAJES!D$2,"")</f>
        <v/>
      </c>
      <c r="O89" s="15" t="str">
        <f>IF($G89&gt;0,PORCENTAJES!E$2,"")</f>
        <v/>
      </c>
    </row>
    <row r="90" ht="15.75" customHeight="1">
      <c r="L90" s="15" t="str">
        <f>IF($G90&gt;0,PORCENTAJES!B$2,"")</f>
        <v/>
      </c>
      <c r="M90" s="15" t="str">
        <f>IF($G90&gt;0,PORCENTAJES!C$2,"")</f>
        <v/>
      </c>
      <c r="N90" s="15" t="str">
        <f>IF($G90&gt;0,PORCENTAJES!D$2,"")</f>
        <v/>
      </c>
      <c r="O90" s="15" t="str">
        <f>IF($G90&gt;0,PORCENTAJES!E$2,"")</f>
        <v/>
      </c>
    </row>
    <row r="91" ht="15.75" customHeight="1">
      <c r="L91" s="15" t="str">
        <f>IF($G91&gt;0,PORCENTAJES!B$2,"")</f>
        <v/>
      </c>
      <c r="M91" s="15" t="str">
        <f>IF($G91&gt;0,PORCENTAJES!C$2,"")</f>
        <v/>
      </c>
      <c r="N91" s="15" t="str">
        <f>IF($G91&gt;0,PORCENTAJES!D$2,"")</f>
        <v/>
      </c>
      <c r="O91" s="15" t="str">
        <f>IF($G91&gt;0,PORCENTAJES!E$2,"")</f>
        <v/>
      </c>
    </row>
    <row r="92" ht="15.75" customHeight="1">
      <c r="L92" s="15" t="str">
        <f>IF($G92&gt;0,PORCENTAJES!B$2,"")</f>
        <v/>
      </c>
      <c r="M92" s="15" t="str">
        <f>IF($G92&gt;0,PORCENTAJES!C$2,"")</f>
        <v/>
      </c>
      <c r="N92" s="15" t="str">
        <f>IF($G92&gt;0,PORCENTAJES!D$2,"")</f>
        <v/>
      </c>
      <c r="O92" s="15" t="str">
        <f>IF($G92&gt;0,PORCENTAJES!E$2,"")</f>
        <v/>
      </c>
    </row>
    <row r="93" ht="15.75" customHeight="1">
      <c r="L93" s="15" t="str">
        <f>IF($G93&gt;0,PORCENTAJES!B$2,"")</f>
        <v/>
      </c>
      <c r="M93" s="15" t="str">
        <f>IF($G93&gt;0,PORCENTAJES!C$2,"")</f>
        <v/>
      </c>
      <c r="N93" s="15" t="str">
        <f>IF($G93&gt;0,PORCENTAJES!D$2,"")</f>
        <v/>
      </c>
      <c r="O93" s="15" t="str">
        <f>IF($G93&gt;0,PORCENTAJES!E$2,"")</f>
        <v/>
      </c>
    </row>
    <row r="94" ht="15.75" customHeight="1">
      <c r="L94" s="15" t="str">
        <f>IF($G94&gt;0,PORCENTAJES!B$2,"")</f>
        <v/>
      </c>
      <c r="M94" s="15" t="str">
        <f>IF($G94&gt;0,PORCENTAJES!C$2,"")</f>
        <v/>
      </c>
      <c r="N94" s="15" t="str">
        <f>IF($G94&gt;0,PORCENTAJES!D$2,"")</f>
        <v/>
      </c>
      <c r="O94" s="15" t="str">
        <f>IF($G94&gt;0,PORCENTAJES!E$2,"")</f>
        <v/>
      </c>
    </row>
    <row r="95" ht="15.75" customHeight="1">
      <c r="L95" s="15" t="str">
        <f>IF($G95&gt;0,PORCENTAJES!B$2,"")</f>
        <v/>
      </c>
      <c r="M95" s="15" t="str">
        <f>IF($G95&gt;0,PORCENTAJES!C$2,"")</f>
        <v/>
      </c>
      <c r="N95" s="15" t="str">
        <f>IF($G95&gt;0,PORCENTAJES!D$2,"")</f>
        <v/>
      </c>
      <c r="O95" s="15" t="str">
        <f>IF($G95&gt;0,PORCENTAJES!E$2,"")</f>
        <v/>
      </c>
    </row>
    <row r="96" ht="15.75" customHeight="1">
      <c r="L96" s="15" t="str">
        <f>IF($G96&gt;0,PORCENTAJES!B$2,"")</f>
        <v/>
      </c>
      <c r="M96" s="15" t="str">
        <f>IF($G96&gt;0,PORCENTAJES!C$2,"")</f>
        <v/>
      </c>
      <c r="N96" s="15" t="str">
        <f>IF($G96&gt;0,PORCENTAJES!D$2,"")</f>
        <v/>
      </c>
      <c r="O96" s="15" t="str">
        <f>IF($G96&gt;0,PORCENTAJES!E$2,"")</f>
        <v/>
      </c>
    </row>
    <row r="97" ht="15.75" customHeight="1">
      <c r="L97" s="15" t="str">
        <f>IF($G97&gt;0,PORCENTAJES!B$2,"")</f>
        <v/>
      </c>
      <c r="M97" s="15" t="str">
        <f>IF($G97&gt;0,PORCENTAJES!C$2,"")</f>
        <v/>
      </c>
      <c r="N97" s="15" t="str">
        <f>IF($G97&gt;0,PORCENTAJES!D$2,"")</f>
        <v/>
      </c>
      <c r="O97" s="15" t="str">
        <f>IF($G97&gt;0,PORCENTAJES!E$2,"")</f>
        <v/>
      </c>
    </row>
    <row r="98" ht="15.75" customHeight="1">
      <c r="L98" s="15" t="str">
        <f>IF($G98&gt;0,PORCENTAJES!B$2,"")</f>
        <v/>
      </c>
      <c r="M98" s="15" t="str">
        <f>IF($G98&gt;0,PORCENTAJES!C$2,"")</f>
        <v/>
      </c>
      <c r="N98" s="15" t="str">
        <f>IF($G98&gt;0,PORCENTAJES!D$2,"")</f>
        <v/>
      </c>
      <c r="O98" s="15" t="str">
        <f>IF($G98&gt;0,PORCENTAJES!E$2,"")</f>
        <v/>
      </c>
    </row>
    <row r="99" ht="15.75" customHeight="1">
      <c r="L99" s="15" t="str">
        <f>IF($G99&gt;0,PORCENTAJES!B$2,"")</f>
        <v/>
      </c>
      <c r="M99" s="15" t="str">
        <f>IF($G99&gt;0,PORCENTAJES!C$2,"")</f>
        <v/>
      </c>
      <c r="N99" s="15" t="str">
        <f>IF($G99&gt;0,PORCENTAJES!D$2,"")</f>
        <v/>
      </c>
      <c r="O99" s="15" t="str">
        <f>IF($G99&gt;0,PORCENTAJES!E$2,"")</f>
        <v/>
      </c>
    </row>
    <row r="100" ht="15.75" customHeight="1">
      <c r="L100" s="15" t="str">
        <f>IF($G100&gt;0,PORCENTAJES!B$2,"")</f>
        <v/>
      </c>
      <c r="M100" s="15" t="str">
        <f>IF($G100&gt;0,PORCENTAJES!C$2,"")</f>
        <v/>
      </c>
      <c r="N100" s="15" t="str">
        <f>IF($G100&gt;0,PORCENTAJES!D$2,"")</f>
        <v/>
      </c>
      <c r="O100" s="15" t="str">
        <f>IF($G100&gt;0,PORCENTAJES!E$2,"")</f>
        <v/>
      </c>
    </row>
    <row r="101" ht="15.75" customHeight="1">
      <c r="L101" s="15" t="str">
        <f>IF($G101&gt;0,PORCENTAJES!B$2,"")</f>
        <v/>
      </c>
      <c r="M101" s="15" t="str">
        <f>IF($G101&gt;0,PORCENTAJES!C$2,"")</f>
        <v/>
      </c>
      <c r="N101" s="15" t="str">
        <f>IF($G101&gt;0,PORCENTAJES!D$2,"")</f>
        <v/>
      </c>
      <c r="O101" s="15" t="str">
        <f>IF($G101&gt;0,PORCENTAJES!E$2,"")</f>
        <v/>
      </c>
    </row>
    <row r="102" ht="15.75" customHeight="1">
      <c r="L102" s="15" t="str">
        <f>IF($G102&gt;0,PORCENTAJES!B$2,"")</f>
        <v/>
      </c>
      <c r="M102" s="15" t="str">
        <f>IF($G102&gt;0,PORCENTAJES!C$2,"")</f>
        <v/>
      </c>
      <c r="N102" s="15" t="str">
        <f>IF($G102&gt;0,PORCENTAJES!D$2,"")</f>
        <v/>
      </c>
      <c r="O102" s="15" t="str">
        <f>IF($G102&gt;0,PORCENTAJES!E$2,"")</f>
        <v/>
      </c>
    </row>
    <row r="103" ht="15.75" customHeight="1">
      <c r="L103" s="15" t="str">
        <f>IF($G103&gt;0,PORCENTAJES!B$2,"")</f>
        <v/>
      </c>
      <c r="M103" s="15" t="str">
        <f>IF($G103&gt;0,PORCENTAJES!C$2,"")</f>
        <v/>
      </c>
      <c r="N103" s="15" t="str">
        <f>IF($G103&gt;0,PORCENTAJES!D$2,"")</f>
        <v/>
      </c>
      <c r="O103" s="15" t="str">
        <f>IF($G103&gt;0,PORCENTAJES!E$2,"")</f>
        <v/>
      </c>
    </row>
    <row r="104" ht="15.75" customHeight="1">
      <c r="L104" s="15" t="str">
        <f>IF($G104&gt;0,PORCENTAJES!B$2,"")</f>
        <v/>
      </c>
      <c r="M104" s="15" t="str">
        <f>IF($G104&gt;0,PORCENTAJES!C$2,"")</f>
        <v/>
      </c>
      <c r="N104" s="15" t="str">
        <f>IF($G104&gt;0,PORCENTAJES!D$2,"")</f>
        <v/>
      </c>
      <c r="O104" s="15" t="str">
        <f>IF($G104&gt;0,PORCENTAJES!E$2,"")</f>
        <v/>
      </c>
    </row>
    <row r="105" ht="15.75" customHeight="1">
      <c r="L105" s="15" t="str">
        <f>IF($G105&gt;0,PORCENTAJES!B$2,"")</f>
        <v/>
      </c>
      <c r="M105" s="15" t="str">
        <f>IF($G105&gt;0,PORCENTAJES!C$2,"")</f>
        <v/>
      </c>
      <c r="N105" s="15" t="str">
        <f>IF($G105&gt;0,PORCENTAJES!D$2,"")</f>
        <v/>
      </c>
      <c r="O105" s="15" t="str">
        <f>IF($G105&gt;0,PORCENTAJES!E$2,"")</f>
        <v/>
      </c>
    </row>
    <row r="106" ht="15.75" customHeight="1">
      <c r="L106" s="15" t="str">
        <f>IF($G106&gt;0,PORCENTAJES!B$2,"")</f>
        <v/>
      </c>
      <c r="M106" s="15" t="str">
        <f>IF($G106&gt;0,PORCENTAJES!C$2,"")</f>
        <v/>
      </c>
      <c r="N106" s="15" t="str">
        <f>IF($G106&gt;0,PORCENTAJES!D$2,"")</f>
        <v/>
      </c>
      <c r="O106" s="15" t="str">
        <f>IF($G106&gt;0,PORCENTAJES!E$2,"")</f>
        <v/>
      </c>
    </row>
    <row r="107" ht="15.75" customHeight="1">
      <c r="L107" s="15" t="str">
        <f>IF($G107&gt;0,PORCENTAJES!B$2,"")</f>
        <v/>
      </c>
      <c r="M107" s="15" t="str">
        <f>IF($G107&gt;0,PORCENTAJES!C$2,"")</f>
        <v/>
      </c>
      <c r="N107" s="15" t="str">
        <f>IF($G107&gt;0,PORCENTAJES!D$2,"")</f>
        <v/>
      </c>
      <c r="O107" s="15" t="str">
        <f>IF($G107&gt;0,PORCENTAJES!E$2,"")</f>
        <v/>
      </c>
    </row>
    <row r="108" ht="15.75" customHeight="1">
      <c r="L108" s="15" t="str">
        <f>IF($G108&gt;0,PORCENTAJES!B$2,"")</f>
        <v/>
      </c>
      <c r="M108" s="15" t="str">
        <f>IF($G108&gt;0,PORCENTAJES!C$2,"")</f>
        <v/>
      </c>
      <c r="N108" s="15" t="str">
        <f>IF($G108&gt;0,PORCENTAJES!D$2,"")</f>
        <v/>
      </c>
      <c r="O108" s="15" t="str">
        <f>IF($G108&gt;0,PORCENTAJES!E$2,"")</f>
        <v/>
      </c>
    </row>
    <row r="109" ht="15.75" customHeight="1">
      <c r="L109" s="15" t="str">
        <f>IF($G109&gt;0,PORCENTAJES!B$2,"")</f>
        <v/>
      </c>
      <c r="M109" s="15" t="str">
        <f>IF($G109&gt;0,PORCENTAJES!C$2,"")</f>
        <v/>
      </c>
      <c r="N109" s="15" t="str">
        <f>IF($G109&gt;0,PORCENTAJES!D$2,"")</f>
        <v/>
      </c>
      <c r="O109" s="15" t="str">
        <f>IF($G109&gt;0,PORCENTAJES!E$2,"")</f>
        <v/>
      </c>
    </row>
    <row r="110" ht="15.75" customHeight="1">
      <c r="L110" s="15" t="str">
        <f>IF($G110&gt;0,PORCENTAJES!B$2,"")</f>
        <v/>
      </c>
      <c r="M110" s="15" t="str">
        <f>IF($G110&gt;0,PORCENTAJES!C$2,"")</f>
        <v/>
      </c>
      <c r="N110" s="15" t="str">
        <f>IF($G110&gt;0,PORCENTAJES!D$2,"")</f>
        <v/>
      </c>
      <c r="O110" s="15" t="str">
        <f>IF($G110&gt;0,PORCENTAJES!E$2,"")</f>
        <v/>
      </c>
    </row>
    <row r="111" ht="15.75" customHeight="1">
      <c r="L111" s="15" t="str">
        <f>IF($G111&gt;0,PORCENTAJES!B$2,"")</f>
        <v/>
      </c>
      <c r="M111" s="15" t="str">
        <f>IF($G111&gt;0,PORCENTAJES!C$2,"")</f>
        <v/>
      </c>
      <c r="N111" s="15" t="str">
        <f>IF($G111&gt;0,PORCENTAJES!D$2,"")</f>
        <v/>
      </c>
      <c r="O111" s="15" t="str">
        <f>IF($G111&gt;0,PORCENTAJES!E$2,"")</f>
        <v/>
      </c>
    </row>
    <row r="112" ht="15.75" customHeight="1">
      <c r="L112" s="15" t="str">
        <f>IF($G112&gt;0,PORCENTAJES!B$2,"")</f>
        <v/>
      </c>
      <c r="M112" s="15" t="str">
        <f>IF($G112&gt;0,PORCENTAJES!C$2,"")</f>
        <v/>
      </c>
      <c r="N112" s="15" t="str">
        <f>IF($G112&gt;0,PORCENTAJES!D$2,"")</f>
        <v/>
      </c>
      <c r="O112" s="15" t="str">
        <f>IF($G112&gt;0,PORCENTAJES!E$2,"")</f>
        <v/>
      </c>
    </row>
    <row r="113" ht="15.75" customHeight="1">
      <c r="L113" s="15" t="str">
        <f>IF($G113&gt;0,PORCENTAJES!B$2,"")</f>
        <v/>
      </c>
      <c r="M113" s="15" t="str">
        <f>IF($G113&gt;0,PORCENTAJES!C$2,"")</f>
        <v/>
      </c>
      <c r="N113" s="15" t="str">
        <f>IF($G113&gt;0,PORCENTAJES!D$2,"")</f>
        <v/>
      </c>
      <c r="O113" s="15" t="str">
        <f>IF($G113&gt;0,PORCENTAJES!E$2,"")</f>
        <v/>
      </c>
    </row>
    <row r="114" ht="15.75" customHeight="1">
      <c r="L114" s="15" t="str">
        <f>IF($G114&gt;0,PORCENTAJES!B$2,"")</f>
        <v/>
      </c>
      <c r="M114" s="15" t="str">
        <f>IF($G114&gt;0,PORCENTAJES!C$2,"")</f>
        <v/>
      </c>
      <c r="N114" s="15" t="str">
        <f>IF($G114&gt;0,PORCENTAJES!D$2,"")</f>
        <v/>
      </c>
      <c r="O114" s="15" t="str">
        <f>IF($G114&gt;0,PORCENTAJES!E$2,"")</f>
        <v/>
      </c>
    </row>
    <row r="115" ht="15.75" customHeight="1">
      <c r="L115" s="15" t="str">
        <f>IF($G115&gt;0,PORCENTAJES!B$2,"")</f>
        <v/>
      </c>
      <c r="M115" s="15" t="str">
        <f>IF($G115&gt;0,PORCENTAJES!C$2,"")</f>
        <v/>
      </c>
      <c r="N115" s="15" t="str">
        <f>IF($G115&gt;0,PORCENTAJES!D$2,"")</f>
        <v/>
      </c>
      <c r="O115" s="15" t="str">
        <f>IF($G115&gt;0,PORCENTAJES!E$2,"")</f>
        <v/>
      </c>
    </row>
    <row r="116" ht="15.75" customHeight="1">
      <c r="L116" s="15" t="str">
        <f>IF($G116&gt;0,PORCENTAJES!B$2,"")</f>
        <v/>
      </c>
      <c r="M116" s="15" t="str">
        <f>IF($G116&gt;0,PORCENTAJES!C$2,"")</f>
        <v/>
      </c>
      <c r="N116" s="15" t="str">
        <f>IF($G116&gt;0,PORCENTAJES!D$2,"")</f>
        <v/>
      </c>
      <c r="O116" s="15" t="str">
        <f>IF($G116&gt;0,PORCENTAJES!E$2,"")</f>
        <v/>
      </c>
    </row>
    <row r="117" ht="15.75" customHeight="1">
      <c r="L117" s="15" t="str">
        <f>IF($G117&gt;0,PORCENTAJES!B$2,"")</f>
        <v/>
      </c>
      <c r="M117" s="15" t="str">
        <f>IF($G117&gt;0,PORCENTAJES!C$2,"")</f>
        <v/>
      </c>
      <c r="N117" s="15" t="str">
        <f>IF($G117&gt;0,PORCENTAJES!D$2,"")</f>
        <v/>
      </c>
      <c r="O117" s="15" t="str">
        <f>IF($G117&gt;0,PORCENTAJES!E$2,"")</f>
        <v/>
      </c>
    </row>
    <row r="118" ht="15.75" customHeight="1">
      <c r="L118" s="15" t="str">
        <f>IF($G118&gt;0,PORCENTAJES!B$2,"")</f>
        <v/>
      </c>
      <c r="M118" s="15" t="str">
        <f>IF($G118&gt;0,PORCENTAJES!C$2,"")</f>
        <v/>
      </c>
      <c r="N118" s="15" t="str">
        <f>IF($G118&gt;0,PORCENTAJES!D$2,"")</f>
        <v/>
      </c>
      <c r="O118" s="15" t="str">
        <f>IF($G118&gt;0,PORCENTAJES!E$2,"")</f>
        <v/>
      </c>
    </row>
    <row r="119" ht="15.75" customHeight="1">
      <c r="L119" s="15" t="str">
        <f>IF($G119&gt;0,PORCENTAJES!B$2,"")</f>
        <v/>
      </c>
      <c r="M119" s="15" t="str">
        <f>IF($G119&gt;0,PORCENTAJES!C$2,"")</f>
        <v/>
      </c>
      <c r="N119" s="15" t="str">
        <f>IF($G119&gt;0,PORCENTAJES!D$2,"")</f>
        <v/>
      </c>
      <c r="O119" s="15" t="str">
        <f>IF($G119&gt;0,PORCENTAJES!E$2,"")</f>
        <v/>
      </c>
    </row>
    <row r="120" ht="15.75" customHeight="1">
      <c r="L120" s="15" t="str">
        <f>IF($G120&gt;0,PORCENTAJES!B$2,"")</f>
        <v/>
      </c>
      <c r="M120" s="15" t="str">
        <f>IF($G120&gt;0,PORCENTAJES!C$2,"")</f>
        <v/>
      </c>
      <c r="N120" s="15" t="str">
        <f>IF($G120&gt;0,PORCENTAJES!D$2,"")</f>
        <v/>
      </c>
      <c r="O120" s="15" t="str">
        <f>IF($G120&gt;0,PORCENTAJES!E$2,"")</f>
        <v/>
      </c>
    </row>
    <row r="121" ht="15.75" customHeight="1">
      <c r="L121" s="15" t="str">
        <f>IF($G121&gt;0,PORCENTAJES!B$2,"")</f>
        <v/>
      </c>
      <c r="M121" s="15" t="str">
        <f>IF($G121&gt;0,PORCENTAJES!C$2,"")</f>
        <v/>
      </c>
      <c r="N121" s="15" t="str">
        <f>IF($G121&gt;0,PORCENTAJES!D$2,"")</f>
        <v/>
      </c>
      <c r="O121" s="15" t="str">
        <f>IF($G121&gt;0,PORCENTAJES!E$2,"")</f>
        <v/>
      </c>
    </row>
    <row r="122" ht="15.75" customHeight="1">
      <c r="L122" s="15" t="str">
        <f>IF($G122&gt;0,PORCENTAJES!B$2,"")</f>
        <v/>
      </c>
      <c r="M122" s="15" t="str">
        <f>IF($G122&gt;0,PORCENTAJES!C$2,"")</f>
        <v/>
      </c>
      <c r="N122" s="15" t="str">
        <f>IF($G122&gt;0,PORCENTAJES!D$2,"")</f>
        <v/>
      </c>
      <c r="O122" s="15" t="str">
        <f>IF($G122&gt;0,PORCENTAJES!E$2,"")</f>
        <v/>
      </c>
    </row>
    <row r="123" ht="15.75" customHeight="1">
      <c r="L123" s="15" t="str">
        <f>IF($G123&gt;0,PORCENTAJES!B$2,"")</f>
        <v/>
      </c>
      <c r="M123" s="15" t="str">
        <f>IF($G123&gt;0,PORCENTAJES!C$2,"")</f>
        <v/>
      </c>
      <c r="N123" s="15" t="str">
        <f>IF($G123&gt;0,PORCENTAJES!D$2,"")</f>
        <v/>
      </c>
      <c r="O123" s="15" t="str">
        <f>IF($G123&gt;0,PORCENTAJES!E$2,"")</f>
        <v/>
      </c>
    </row>
    <row r="124" ht="15.75" customHeight="1">
      <c r="L124" s="15" t="str">
        <f>IF($G124&gt;0,PORCENTAJES!B$2,"")</f>
        <v/>
      </c>
      <c r="M124" s="15" t="str">
        <f>IF($G124&gt;0,PORCENTAJES!C$2,"")</f>
        <v/>
      </c>
      <c r="N124" s="15" t="str">
        <f>IF($G124&gt;0,PORCENTAJES!D$2,"")</f>
        <v/>
      </c>
      <c r="O124" s="15" t="str">
        <f>IF($G124&gt;0,PORCENTAJES!E$2,"")</f>
        <v/>
      </c>
    </row>
    <row r="125" ht="15.75" customHeight="1">
      <c r="L125" s="15" t="str">
        <f>IF($G125&gt;0,PORCENTAJES!B$2,"")</f>
        <v/>
      </c>
      <c r="M125" s="15" t="str">
        <f>IF($G125&gt;0,PORCENTAJES!C$2,"")</f>
        <v/>
      </c>
      <c r="N125" s="15" t="str">
        <f>IF($G125&gt;0,PORCENTAJES!D$2,"")</f>
        <v/>
      </c>
      <c r="O125" s="15" t="str">
        <f>IF($G125&gt;0,PORCENTAJES!E$2,"")</f>
        <v/>
      </c>
    </row>
    <row r="126" ht="15.75" customHeight="1">
      <c r="L126" s="15" t="str">
        <f>IF($G126&gt;0,PORCENTAJES!B$2,"")</f>
        <v/>
      </c>
      <c r="M126" s="15" t="str">
        <f>IF($G126&gt;0,PORCENTAJES!C$2,"")</f>
        <v/>
      </c>
      <c r="N126" s="15" t="str">
        <f>IF($G126&gt;0,PORCENTAJES!D$2,"")</f>
        <v/>
      </c>
      <c r="O126" s="15" t="str">
        <f>IF($G126&gt;0,PORCENTAJES!E$2,"")</f>
        <v/>
      </c>
    </row>
    <row r="127" ht="15.75" customHeight="1">
      <c r="L127" s="15" t="str">
        <f>IF($G127&gt;0,PORCENTAJES!B$2,"")</f>
        <v/>
      </c>
      <c r="M127" s="15" t="str">
        <f>IF($G127&gt;0,PORCENTAJES!C$2,"")</f>
        <v/>
      </c>
      <c r="N127" s="15" t="str">
        <f>IF($G127&gt;0,PORCENTAJES!D$2,"")</f>
        <v/>
      </c>
      <c r="O127" s="15" t="str">
        <f>IF($G127&gt;0,PORCENTAJES!E$2,"")</f>
        <v/>
      </c>
    </row>
    <row r="128" ht="15.75" customHeight="1">
      <c r="L128" s="15" t="str">
        <f>IF($G128&gt;0,PORCENTAJES!B$2,"")</f>
        <v/>
      </c>
      <c r="M128" s="15" t="str">
        <f>IF($G128&gt;0,PORCENTAJES!C$2,"")</f>
        <v/>
      </c>
      <c r="N128" s="15" t="str">
        <f>IF($G128&gt;0,PORCENTAJES!D$2,"")</f>
        <v/>
      </c>
      <c r="O128" s="15" t="str">
        <f>IF($G128&gt;0,PORCENTAJES!E$2,"")</f>
        <v/>
      </c>
    </row>
    <row r="129" ht="15.75" customHeight="1">
      <c r="L129" s="15" t="str">
        <f>IF($G129&gt;0,PORCENTAJES!B$2,"")</f>
        <v/>
      </c>
      <c r="M129" s="15" t="str">
        <f>IF($G129&gt;0,PORCENTAJES!C$2,"")</f>
        <v/>
      </c>
      <c r="N129" s="15" t="str">
        <f>IF($G129&gt;0,PORCENTAJES!D$2,"")</f>
        <v/>
      </c>
      <c r="O129" s="15" t="str">
        <f>IF($G129&gt;0,PORCENTAJES!E$2,"")</f>
        <v/>
      </c>
    </row>
    <row r="130" ht="15.75" customHeight="1">
      <c r="L130" s="15" t="str">
        <f>IF($G130&gt;0,PORCENTAJES!B$2,"")</f>
        <v/>
      </c>
      <c r="M130" s="15" t="str">
        <f>IF($G130&gt;0,PORCENTAJES!C$2,"")</f>
        <v/>
      </c>
      <c r="N130" s="15" t="str">
        <f>IF($G130&gt;0,PORCENTAJES!D$2,"")</f>
        <v/>
      </c>
      <c r="O130" s="15" t="str">
        <f>IF($G130&gt;0,PORCENTAJES!E$2,"")</f>
        <v/>
      </c>
    </row>
    <row r="131" ht="15.75" customHeight="1">
      <c r="L131" s="15" t="str">
        <f>IF($G131&gt;0,PORCENTAJES!B$2,"")</f>
        <v/>
      </c>
      <c r="M131" s="15" t="str">
        <f>IF($G131&gt;0,PORCENTAJES!C$2,"")</f>
        <v/>
      </c>
      <c r="N131" s="15" t="str">
        <f>IF($G131&gt;0,PORCENTAJES!D$2,"")</f>
        <v/>
      </c>
      <c r="O131" s="15" t="str">
        <f>IF($G131&gt;0,PORCENTAJES!E$2,"")</f>
        <v/>
      </c>
    </row>
    <row r="132" ht="15.75" customHeight="1">
      <c r="L132" s="15" t="str">
        <f>IF($G132&gt;0,PORCENTAJES!B$2,"")</f>
        <v/>
      </c>
      <c r="M132" s="15" t="str">
        <f>IF($G132&gt;0,PORCENTAJES!C$2,"")</f>
        <v/>
      </c>
      <c r="N132" s="15" t="str">
        <f>IF($G132&gt;0,PORCENTAJES!D$2,"")</f>
        <v/>
      </c>
      <c r="O132" s="15" t="str">
        <f>IF($G132&gt;0,PORCENTAJES!E$2,"")</f>
        <v/>
      </c>
    </row>
    <row r="133" ht="15.75" customHeight="1">
      <c r="L133" s="15" t="str">
        <f>IF($G133&gt;0,PORCENTAJES!B$2,"")</f>
        <v/>
      </c>
      <c r="M133" s="15" t="str">
        <f>IF($G133&gt;0,PORCENTAJES!C$2,"")</f>
        <v/>
      </c>
      <c r="N133" s="15" t="str">
        <f>IF($G133&gt;0,PORCENTAJES!D$2,"")</f>
        <v/>
      </c>
      <c r="O133" s="15" t="str">
        <f>IF($G133&gt;0,PORCENTAJES!E$2,"")</f>
        <v/>
      </c>
    </row>
    <row r="134" ht="15.75" customHeight="1">
      <c r="L134" s="15" t="str">
        <f>IF($G134&gt;0,PORCENTAJES!B$2,"")</f>
        <v/>
      </c>
      <c r="M134" s="15" t="str">
        <f>IF($G134&gt;0,PORCENTAJES!C$2,"")</f>
        <v/>
      </c>
      <c r="N134" s="15" t="str">
        <f>IF($G134&gt;0,PORCENTAJES!D$2,"")</f>
        <v/>
      </c>
      <c r="O134" s="15" t="str">
        <f>IF($G134&gt;0,PORCENTAJES!E$2,"")</f>
        <v/>
      </c>
    </row>
    <row r="135" ht="15.75" customHeight="1">
      <c r="L135" s="15" t="str">
        <f>IF($G135&gt;0,PORCENTAJES!B$2,"")</f>
        <v/>
      </c>
      <c r="M135" s="15" t="str">
        <f>IF($G135&gt;0,PORCENTAJES!C$2,"")</f>
        <v/>
      </c>
      <c r="N135" s="15" t="str">
        <f>IF($G135&gt;0,PORCENTAJES!D$2,"")</f>
        <v/>
      </c>
      <c r="O135" s="15" t="str">
        <f>IF($G135&gt;0,PORCENTAJES!E$2,"")</f>
        <v/>
      </c>
    </row>
    <row r="136" ht="15.75" customHeight="1">
      <c r="L136" s="15" t="str">
        <f>IF($G136&gt;0,PORCENTAJES!B$2,"")</f>
        <v/>
      </c>
      <c r="M136" s="15" t="str">
        <f>IF($G136&gt;0,PORCENTAJES!C$2,"")</f>
        <v/>
      </c>
      <c r="N136" s="15" t="str">
        <f>IF($G136&gt;0,PORCENTAJES!D$2,"")</f>
        <v/>
      </c>
      <c r="O136" s="15" t="str">
        <f>IF($G136&gt;0,PORCENTAJES!E$2,"")</f>
        <v/>
      </c>
    </row>
    <row r="137" ht="15.75" customHeight="1">
      <c r="L137" s="15" t="str">
        <f>IF($G137&gt;0,PORCENTAJES!B$2,"")</f>
        <v/>
      </c>
      <c r="M137" s="15" t="str">
        <f>IF($G137&gt;0,PORCENTAJES!C$2,"")</f>
        <v/>
      </c>
      <c r="N137" s="15" t="str">
        <f>IF($G137&gt;0,PORCENTAJES!D$2,"")</f>
        <v/>
      </c>
      <c r="O137" s="15" t="str">
        <f>IF($G137&gt;0,PORCENTAJES!E$2,"")</f>
        <v/>
      </c>
    </row>
    <row r="138" ht="15.75" customHeight="1">
      <c r="L138" s="15" t="str">
        <f>IF($G138&gt;0,PORCENTAJES!B$2,"")</f>
        <v/>
      </c>
      <c r="M138" s="15" t="str">
        <f>IF($G138&gt;0,PORCENTAJES!C$2,"")</f>
        <v/>
      </c>
      <c r="N138" s="15" t="str">
        <f>IF($G138&gt;0,PORCENTAJES!D$2,"")</f>
        <v/>
      </c>
      <c r="O138" s="15" t="str">
        <f>IF($G138&gt;0,PORCENTAJES!E$2,"")</f>
        <v/>
      </c>
    </row>
    <row r="139" ht="15.75" customHeight="1">
      <c r="L139" s="15" t="str">
        <f>IF($G139&gt;0,PORCENTAJES!B$2,"")</f>
        <v/>
      </c>
      <c r="M139" s="15" t="str">
        <f>IF($G139&gt;0,PORCENTAJES!C$2,"")</f>
        <v/>
      </c>
      <c r="N139" s="15" t="str">
        <f>IF($G139&gt;0,PORCENTAJES!D$2,"")</f>
        <v/>
      </c>
      <c r="O139" s="15" t="str">
        <f>IF($G139&gt;0,PORCENTAJES!E$2,"")</f>
        <v/>
      </c>
    </row>
    <row r="140" ht="15.75" customHeight="1">
      <c r="L140" s="15" t="str">
        <f>IF($G140&gt;0,PORCENTAJES!B$2,"")</f>
        <v/>
      </c>
      <c r="M140" s="15" t="str">
        <f>IF($G140&gt;0,PORCENTAJES!C$2,"")</f>
        <v/>
      </c>
      <c r="N140" s="15" t="str">
        <f>IF($G140&gt;0,PORCENTAJES!D$2,"")</f>
        <v/>
      </c>
      <c r="O140" s="15" t="str">
        <f>IF($G140&gt;0,PORCENTAJES!E$2,"")</f>
        <v/>
      </c>
    </row>
    <row r="141" ht="15.75" customHeight="1">
      <c r="L141" s="15" t="str">
        <f>IF($G141&gt;0,PORCENTAJES!B$2,"")</f>
        <v/>
      </c>
      <c r="M141" s="15" t="str">
        <f>IF($G141&gt;0,PORCENTAJES!C$2,"")</f>
        <v/>
      </c>
      <c r="N141" s="15" t="str">
        <f>IF($G141&gt;0,PORCENTAJES!D$2,"")</f>
        <v/>
      </c>
      <c r="O141" s="15" t="str">
        <f>IF($G141&gt;0,PORCENTAJES!E$2,"")</f>
        <v/>
      </c>
    </row>
    <row r="142" ht="15.75" customHeight="1">
      <c r="L142" s="15" t="str">
        <f>IF($G142&gt;0,PORCENTAJES!B$2,"")</f>
        <v/>
      </c>
      <c r="M142" s="15" t="str">
        <f>IF($G142&gt;0,PORCENTAJES!C$2,"")</f>
        <v/>
      </c>
      <c r="N142" s="15" t="str">
        <f>IF($G142&gt;0,PORCENTAJES!D$2,"")</f>
        <v/>
      </c>
      <c r="O142" s="15" t="str">
        <f>IF($G142&gt;0,PORCENTAJES!E$2,"")</f>
        <v/>
      </c>
    </row>
    <row r="143" ht="15.75" customHeight="1">
      <c r="L143" s="15" t="str">
        <f>IF($G143&gt;0,PORCENTAJES!B$2,"")</f>
        <v/>
      </c>
      <c r="M143" s="15" t="str">
        <f>IF($G143&gt;0,PORCENTAJES!C$2,"")</f>
        <v/>
      </c>
      <c r="N143" s="15" t="str">
        <f>IF($G143&gt;0,PORCENTAJES!D$2,"")</f>
        <v/>
      </c>
      <c r="O143" s="15" t="str">
        <f>IF($G143&gt;0,PORCENTAJES!E$2,"")</f>
        <v/>
      </c>
    </row>
    <row r="144" ht="15.75" customHeight="1">
      <c r="L144" s="15" t="str">
        <f>IF($G144&gt;0,PORCENTAJES!B$2,"")</f>
        <v/>
      </c>
      <c r="M144" s="15" t="str">
        <f>IF($G144&gt;0,PORCENTAJES!C$2,"")</f>
        <v/>
      </c>
      <c r="N144" s="15" t="str">
        <f>IF($G144&gt;0,PORCENTAJES!D$2,"")</f>
        <v/>
      </c>
      <c r="O144" s="15" t="str">
        <f>IF($G144&gt;0,PORCENTAJES!E$2,"")</f>
        <v/>
      </c>
    </row>
    <row r="145" ht="15.75" customHeight="1">
      <c r="L145" s="15" t="str">
        <f>IF($G145&gt;0,PORCENTAJES!B$2,"")</f>
        <v/>
      </c>
      <c r="M145" s="15" t="str">
        <f>IF($G145&gt;0,PORCENTAJES!C$2,"")</f>
        <v/>
      </c>
      <c r="N145" s="15" t="str">
        <f>IF($G145&gt;0,PORCENTAJES!D$2,"")</f>
        <v/>
      </c>
      <c r="O145" s="15" t="str">
        <f>IF($G145&gt;0,PORCENTAJES!E$2,"")</f>
        <v/>
      </c>
    </row>
    <row r="146" ht="15.75" customHeight="1">
      <c r="L146" s="15" t="str">
        <f>IF($G146&gt;0,PORCENTAJES!B$2,"")</f>
        <v/>
      </c>
      <c r="M146" s="15" t="str">
        <f>IF($G146&gt;0,PORCENTAJES!C$2,"")</f>
        <v/>
      </c>
      <c r="N146" s="15" t="str">
        <f>IF($G146&gt;0,PORCENTAJES!D$2,"")</f>
        <v/>
      </c>
      <c r="O146" s="15" t="str">
        <f>IF($G146&gt;0,PORCENTAJES!E$2,"")</f>
        <v/>
      </c>
    </row>
    <row r="147" ht="15.75" customHeight="1">
      <c r="L147" s="15" t="str">
        <f>IF($G147&gt;0,PORCENTAJES!B$2,"")</f>
        <v/>
      </c>
      <c r="M147" s="15" t="str">
        <f>IF($G147&gt;0,PORCENTAJES!C$2,"")</f>
        <v/>
      </c>
      <c r="N147" s="15" t="str">
        <f>IF($G147&gt;0,PORCENTAJES!D$2,"")</f>
        <v/>
      </c>
      <c r="O147" s="15" t="str">
        <f>IF($G147&gt;0,PORCENTAJES!E$2,"")</f>
        <v/>
      </c>
    </row>
    <row r="148" ht="15.75" customHeight="1">
      <c r="L148" s="15" t="str">
        <f>IF($G148&gt;0,PORCENTAJES!B$2,"")</f>
        <v/>
      </c>
      <c r="M148" s="15" t="str">
        <f>IF($G148&gt;0,PORCENTAJES!C$2,"")</f>
        <v/>
      </c>
      <c r="N148" s="15" t="str">
        <f>IF($G148&gt;0,PORCENTAJES!D$2,"")</f>
        <v/>
      </c>
      <c r="O148" s="15" t="str">
        <f>IF($G148&gt;0,PORCENTAJES!E$2,"")</f>
        <v/>
      </c>
    </row>
    <row r="149" ht="15.75" customHeight="1">
      <c r="L149" s="15" t="str">
        <f>IF($G149&gt;0,PORCENTAJES!B$2,"")</f>
        <v/>
      </c>
      <c r="M149" s="15" t="str">
        <f>IF($G149&gt;0,PORCENTAJES!C$2,"")</f>
        <v/>
      </c>
      <c r="N149" s="15" t="str">
        <f>IF($G149&gt;0,PORCENTAJES!D$2,"")</f>
        <v/>
      </c>
      <c r="O149" s="15" t="str">
        <f>IF($G149&gt;0,PORCENTAJES!E$2,"")</f>
        <v/>
      </c>
    </row>
    <row r="150" ht="15.75" customHeight="1">
      <c r="L150" s="15" t="str">
        <f>IF($G150&gt;0,PORCENTAJES!B$2,"")</f>
        <v/>
      </c>
      <c r="M150" s="15" t="str">
        <f>IF($G150&gt;0,PORCENTAJES!C$2,"")</f>
        <v/>
      </c>
      <c r="N150" s="15" t="str">
        <f>IF($G150&gt;0,PORCENTAJES!D$2,"")</f>
        <v/>
      </c>
      <c r="O150" s="15" t="str">
        <f>IF($G150&gt;0,PORCENTAJES!E$2,"")</f>
        <v/>
      </c>
    </row>
    <row r="151" ht="15.75" customHeight="1">
      <c r="L151" s="15" t="str">
        <f>IF($G151&gt;0,PORCENTAJES!B$2,"")</f>
        <v/>
      </c>
      <c r="M151" s="15" t="str">
        <f>IF($G151&gt;0,PORCENTAJES!C$2,"")</f>
        <v/>
      </c>
      <c r="N151" s="15" t="str">
        <f>IF($G151&gt;0,PORCENTAJES!D$2,"")</f>
        <v/>
      </c>
      <c r="O151" s="15" t="str">
        <f>IF($G151&gt;0,PORCENTAJES!E$2,"")</f>
        <v/>
      </c>
    </row>
    <row r="152" ht="15.75" customHeight="1">
      <c r="L152" s="15" t="str">
        <f>IF($G152&gt;0,PORCENTAJES!B$2,"")</f>
        <v/>
      </c>
      <c r="M152" s="15" t="str">
        <f>IF($G152&gt;0,PORCENTAJES!C$2,"")</f>
        <v/>
      </c>
      <c r="N152" s="15" t="str">
        <f>IF($G152&gt;0,PORCENTAJES!D$2,"")</f>
        <v/>
      </c>
      <c r="O152" s="15" t="str">
        <f>IF($G152&gt;0,PORCENTAJES!E$2,"")</f>
        <v/>
      </c>
    </row>
    <row r="153" ht="15.75" customHeight="1">
      <c r="L153" s="15" t="str">
        <f>IF($G153&gt;0,PORCENTAJES!B$2,"")</f>
        <v/>
      </c>
      <c r="M153" s="15" t="str">
        <f>IF($G153&gt;0,PORCENTAJES!C$2,"")</f>
        <v/>
      </c>
      <c r="N153" s="15" t="str">
        <f>IF($G153&gt;0,PORCENTAJES!D$2,"")</f>
        <v/>
      </c>
      <c r="O153" s="15" t="str">
        <f>IF($G153&gt;0,PORCENTAJES!E$2,"")</f>
        <v/>
      </c>
    </row>
    <row r="154" ht="15.75" customHeight="1">
      <c r="L154" s="15" t="str">
        <f>IF($G154&gt;0,PORCENTAJES!B$2,"")</f>
        <v/>
      </c>
      <c r="M154" s="15" t="str">
        <f>IF($G154&gt;0,PORCENTAJES!C$2,"")</f>
        <v/>
      </c>
      <c r="N154" s="15" t="str">
        <f>IF($G154&gt;0,PORCENTAJES!D$2,"")</f>
        <v/>
      </c>
      <c r="O154" s="15" t="str">
        <f>IF($G154&gt;0,PORCENTAJES!E$2,"")</f>
        <v/>
      </c>
    </row>
    <row r="155" ht="15.75" customHeight="1">
      <c r="L155" s="15" t="str">
        <f>IF($G155&gt;0,PORCENTAJES!B$2,"")</f>
        <v/>
      </c>
      <c r="M155" s="15" t="str">
        <f>IF($G155&gt;0,PORCENTAJES!C$2,"")</f>
        <v/>
      </c>
      <c r="N155" s="15" t="str">
        <f>IF($G155&gt;0,PORCENTAJES!D$2,"")</f>
        <v/>
      </c>
      <c r="O155" s="15" t="str">
        <f>IF($G155&gt;0,PORCENTAJES!E$2,"")</f>
        <v/>
      </c>
    </row>
    <row r="156" ht="15.75" customHeight="1">
      <c r="L156" s="15" t="str">
        <f>IF($G156&gt;0,PORCENTAJES!B$2,"")</f>
        <v/>
      </c>
      <c r="M156" s="15" t="str">
        <f>IF($G156&gt;0,PORCENTAJES!C$2,"")</f>
        <v/>
      </c>
      <c r="N156" s="15" t="str">
        <f>IF($G156&gt;0,PORCENTAJES!D$2,"")</f>
        <v/>
      </c>
      <c r="O156" s="15" t="str">
        <f>IF($G156&gt;0,PORCENTAJES!E$2,"")</f>
        <v/>
      </c>
    </row>
    <row r="157" ht="15.75" customHeight="1">
      <c r="L157" s="15" t="str">
        <f>IF($G157&gt;0,PORCENTAJES!B$2,"")</f>
        <v/>
      </c>
      <c r="M157" s="15" t="str">
        <f>IF($G157&gt;0,PORCENTAJES!C$2,"")</f>
        <v/>
      </c>
      <c r="N157" s="15" t="str">
        <f>IF($G157&gt;0,PORCENTAJES!D$2,"")</f>
        <v/>
      </c>
      <c r="O157" s="15" t="str">
        <f>IF($G157&gt;0,PORCENTAJES!E$2,"")</f>
        <v/>
      </c>
    </row>
    <row r="158" ht="15.75" customHeight="1">
      <c r="L158" s="15" t="str">
        <f>IF($G158&gt;0,PORCENTAJES!B$2,"")</f>
        <v/>
      </c>
      <c r="M158" s="15" t="str">
        <f>IF($G158&gt;0,PORCENTAJES!C$2,"")</f>
        <v/>
      </c>
      <c r="N158" s="15" t="str">
        <f>IF($G158&gt;0,PORCENTAJES!D$2,"")</f>
        <v/>
      </c>
      <c r="O158" s="15" t="str">
        <f>IF($G158&gt;0,PORCENTAJES!E$2,"")</f>
        <v/>
      </c>
    </row>
    <row r="159" ht="15.75" customHeight="1">
      <c r="L159" s="15" t="str">
        <f>IF($G159&gt;0,PORCENTAJES!B$2,"")</f>
        <v/>
      </c>
      <c r="M159" s="15" t="str">
        <f>IF($G159&gt;0,PORCENTAJES!C$2,"")</f>
        <v/>
      </c>
      <c r="N159" s="15" t="str">
        <f>IF($G159&gt;0,PORCENTAJES!D$2,"")</f>
        <v/>
      </c>
      <c r="O159" s="15" t="str">
        <f>IF($G159&gt;0,PORCENTAJES!E$2,"")</f>
        <v/>
      </c>
    </row>
    <row r="160" ht="15.75" customHeight="1">
      <c r="L160" s="15" t="str">
        <f>IF($G160&gt;0,PORCENTAJES!B$2,"")</f>
        <v/>
      </c>
      <c r="M160" s="15" t="str">
        <f>IF($G160&gt;0,PORCENTAJES!C$2,"")</f>
        <v/>
      </c>
      <c r="N160" s="15" t="str">
        <f>IF($G160&gt;0,PORCENTAJES!D$2,"")</f>
        <v/>
      </c>
      <c r="O160" s="15" t="str">
        <f>IF($G160&gt;0,PORCENTAJES!E$2,"")</f>
        <v/>
      </c>
    </row>
    <row r="161" ht="15.75" customHeight="1">
      <c r="L161" s="15" t="str">
        <f>IF($G161&gt;0,PORCENTAJES!B$2,"")</f>
        <v/>
      </c>
      <c r="M161" s="15" t="str">
        <f>IF($G161&gt;0,PORCENTAJES!C$2,"")</f>
        <v/>
      </c>
      <c r="N161" s="15" t="str">
        <f>IF($G161&gt;0,PORCENTAJES!D$2,"")</f>
        <v/>
      </c>
      <c r="O161" s="15" t="str">
        <f>IF($G161&gt;0,PORCENTAJES!E$2,"")</f>
        <v/>
      </c>
    </row>
    <row r="162" ht="15.75" customHeight="1">
      <c r="L162" s="15" t="str">
        <f>IF($G162&gt;0,PORCENTAJES!B$2,"")</f>
        <v/>
      </c>
      <c r="M162" s="15" t="str">
        <f>IF($G162&gt;0,PORCENTAJES!C$2,"")</f>
        <v/>
      </c>
      <c r="N162" s="15" t="str">
        <f>IF($G162&gt;0,PORCENTAJES!D$2,"")</f>
        <v/>
      </c>
      <c r="O162" s="15" t="str">
        <f>IF($G162&gt;0,PORCENTAJES!E$2,"")</f>
        <v/>
      </c>
    </row>
    <row r="163" ht="15.75" customHeight="1">
      <c r="L163" s="15" t="str">
        <f>IF($G163&gt;0,PORCENTAJES!B$2,"")</f>
        <v/>
      </c>
      <c r="M163" s="15" t="str">
        <f>IF($G163&gt;0,PORCENTAJES!C$2,"")</f>
        <v/>
      </c>
      <c r="N163" s="15" t="str">
        <f>IF($G163&gt;0,PORCENTAJES!D$2,"")</f>
        <v/>
      </c>
      <c r="O163" s="15" t="str">
        <f>IF($G163&gt;0,PORCENTAJES!E$2,"")</f>
        <v/>
      </c>
    </row>
    <row r="164" ht="15.75" customHeight="1">
      <c r="L164" s="15" t="str">
        <f>IF($G164&gt;0,PORCENTAJES!B$2,"")</f>
        <v/>
      </c>
      <c r="M164" s="15" t="str">
        <f>IF($G164&gt;0,PORCENTAJES!C$2,"")</f>
        <v/>
      </c>
      <c r="N164" s="15" t="str">
        <f>IF($G164&gt;0,PORCENTAJES!D$2,"")</f>
        <v/>
      </c>
      <c r="O164" s="15" t="str">
        <f>IF($G164&gt;0,PORCENTAJES!E$2,"")</f>
        <v/>
      </c>
    </row>
    <row r="165" ht="15.75" customHeight="1">
      <c r="L165" s="15" t="str">
        <f>IF($G165&gt;0,PORCENTAJES!B$2,"")</f>
        <v/>
      </c>
      <c r="M165" s="15" t="str">
        <f>IF($G165&gt;0,PORCENTAJES!C$2,"")</f>
        <v/>
      </c>
      <c r="N165" s="15" t="str">
        <f>IF($G165&gt;0,PORCENTAJES!D$2,"")</f>
        <v/>
      </c>
      <c r="O165" s="15" t="str">
        <f>IF($G165&gt;0,PORCENTAJES!E$2,"")</f>
        <v/>
      </c>
    </row>
    <row r="166" ht="15.75" customHeight="1">
      <c r="L166" s="15" t="str">
        <f>IF($G166&gt;0,PORCENTAJES!B$2,"")</f>
        <v/>
      </c>
      <c r="M166" s="15" t="str">
        <f>IF($G166&gt;0,PORCENTAJES!C$2,"")</f>
        <v/>
      </c>
      <c r="N166" s="15" t="str">
        <f>IF($G166&gt;0,PORCENTAJES!D$2,"")</f>
        <v/>
      </c>
      <c r="O166" s="15" t="str">
        <f>IF($G166&gt;0,PORCENTAJES!E$2,"")</f>
        <v/>
      </c>
    </row>
    <row r="167" ht="15.75" customHeight="1">
      <c r="L167" s="15" t="str">
        <f>IF($G167&gt;0,PORCENTAJES!B$2,"")</f>
        <v/>
      </c>
      <c r="M167" s="15" t="str">
        <f>IF($G167&gt;0,PORCENTAJES!C$2,"")</f>
        <v/>
      </c>
      <c r="N167" s="15" t="str">
        <f>IF($G167&gt;0,PORCENTAJES!D$2,"")</f>
        <v/>
      </c>
      <c r="O167" s="15" t="str">
        <f>IF($G167&gt;0,PORCENTAJES!E$2,"")</f>
        <v/>
      </c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71"/>
    <col customWidth="1" min="3" max="3" width="24.29"/>
    <col customWidth="1" min="4" max="4" width="44.0"/>
    <col customWidth="1" min="5" max="5" width="12.86"/>
    <col customWidth="1" min="6" max="6" width="10.71"/>
    <col customWidth="1" min="7" max="7" width="16.86"/>
    <col customWidth="1" min="8" max="8" width="13.0"/>
    <col customWidth="1" min="9" max="10" width="10.71"/>
    <col customWidth="1" min="11" max="11" width="15.14"/>
    <col customWidth="1" min="12" max="12" width="13.57"/>
    <col customWidth="1" min="13" max="14" width="14.71"/>
  </cols>
  <sheetData>
    <row r="1">
      <c r="A1" s="20" t="s">
        <v>0</v>
      </c>
      <c r="B1" s="2" t="s">
        <v>1</v>
      </c>
      <c r="C1" s="1" t="s">
        <v>2</v>
      </c>
      <c r="D1" s="2" t="s">
        <v>3</v>
      </c>
      <c r="E1" s="1" t="s">
        <v>5</v>
      </c>
      <c r="F1" s="2" t="s">
        <v>6</v>
      </c>
      <c r="G1" s="3" t="s">
        <v>7</v>
      </c>
      <c r="H1" s="3" t="s">
        <v>8</v>
      </c>
      <c r="I1" s="2" t="s">
        <v>9</v>
      </c>
      <c r="J1" s="2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ht="15.75" customHeight="1">
      <c r="A2" s="13">
        <v>2028.0</v>
      </c>
      <c r="B2" s="19" t="str">
        <f>IF(NOT($A2=""),VLOOKUP($A2,GENERAL!$A$3:B$216,2,FALSE),"")</f>
        <v>GANI</v>
      </c>
      <c r="C2" s="19" t="str">
        <f>IF(NOT($A2=""),VLOOKUP($A2,GENERAL!$A$3:C$216,3,FALSE),"")</f>
        <v>190x80</v>
      </c>
      <c r="D2" s="19" t="str">
        <f>IF(NOT($A2=""),VLOOKUP($A2,GENERAL!$A$3:D$216,4,FALSE),"")</f>
        <v>SOMMIER 80</v>
      </c>
      <c r="F2" s="18">
        <f>IF(NOT($A2=""),VLOOKUP($A2,GENERAL!$A$3:G$216,7,FALSE),"")</f>
        <v>84600</v>
      </c>
      <c r="G2" s="18">
        <f t="shared" ref="G2:J2" si="1">IF(NOT($A2=""),CEILING($F2*(1+K2),50),"")</f>
        <v>118450</v>
      </c>
      <c r="H2" s="18">
        <f t="shared" si="1"/>
        <v>133700</v>
      </c>
      <c r="I2" s="18">
        <f t="shared" si="1"/>
        <v>139600</v>
      </c>
      <c r="J2" s="18">
        <f t="shared" si="1"/>
        <v>150600</v>
      </c>
      <c r="K2" s="15">
        <f>IF(NOT($A2=""),VLOOKUP($A2,GENERAL!$A$2:O$216,12,FALSE),"")</f>
        <v>0.4</v>
      </c>
      <c r="L2" s="15">
        <f>IF(NOT($A2=""),VLOOKUP($A2,GENERAL!$A$2:P$216,13,FALSE),"")</f>
        <v>0.58</v>
      </c>
      <c r="M2" s="15">
        <f>IF(NOT($A2=""),VLOOKUP($A2,GENERAL!$A$2:Q$216,14,FALSE),"")</f>
        <v>0.65</v>
      </c>
      <c r="N2" s="15">
        <f>IF(NOT($A2=""),VLOOKUP($A2,GENERAL!$A$2:R$216,15,FALSE),"")</f>
        <v>0.78</v>
      </c>
    </row>
    <row r="3" ht="15.75" customHeight="1">
      <c r="A3" s="13">
        <v>2029.0</v>
      </c>
      <c r="B3" s="19" t="str">
        <f>IF(NOT($A3=""),VLOOKUP($A3,GENERAL!$A$3:B$216,2,FALSE),"")</f>
        <v>GANI</v>
      </c>
      <c r="C3" s="19" t="str">
        <f>IF(NOT($A3=""),VLOOKUP($A3,GENERAL!$A$3:C$216,3,FALSE),"")</f>
        <v>190x100</v>
      </c>
      <c r="D3" s="19" t="str">
        <f>IF(NOT($A3=""),VLOOKUP($A3,GENERAL!$A$3:D$216,4,FALSE),"")</f>
        <v>SOMMIER 100</v>
      </c>
      <c r="F3" s="18">
        <f>IF(NOT($A3=""),VLOOKUP($A3,GENERAL!$A$3:G$216,7,FALSE),"")</f>
        <v>92000</v>
      </c>
      <c r="G3" s="18">
        <f t="shared" ref="G3:J3" si="2">IF(NOT($A3=""),CEILING($F3*(1+K3),50),"")</f>
        <v>128800</v>
      </c>
      <c r="H3" s="18">
        <f t="shared" si="2"/>
        <v>145400</v>
      </c>
      <c r="I3" s="18">
        <f t="shared" si="2"/>
        <v>151800</v>
      </c>
      <c r="J3" s="18">
        <f t="shared" si="2"/>
        <v>163800</v>
      </c>
      <c r="K3" s="15">
        <f>IF(NOT($A3=""),VLOOKUP($A3,GENERAL!$A$2:O$216,12,FALSE),"")</f>
        <v>0.4</v>
      </c>
      <c r="L3" s="15">
        <f>IF(NOT($A3=""),VLOOKUP($A3,GENERAL!$A$2:P$216,13,FALSE),"")</f>
        <v>0.58</v>
      </c>
      <c r="M3" s="15">
        <f>IF(NOT($A3=""),VLOOKUP($A3,GENERAL!$A$2:Q$216,14,FALSE),"")</f>
        <v>0.65</v>
      </c>
      <c r="N3" s="15">
        <f>IF(NOT($A3=""),VLOOKUP($A3,GENERAL!$A$2:R$216,15,FALSE),"")</f>
        <v>0.78</v>
      </c>
    </row>
    <row r="4" ht="15.75" customHeight="1">
      <c r="A4" s="13">
        <v>2030.0</v>
      </c>
      <c r="B4" s="19" t="str">
        <f>IF(NOT($A4=""),VLOOKUP($A4,GENERAL!$A$3:B$216,2,FALSE),"")</f>
        <v>GANI</v>
      </c>
      <c r="C4" s="19" t="str">
        <f>IF(NOT($A4=""),VLOOKUP($A4,GENERAL!$A$3:C$216,3,FALSE),"")</f>
        <v>190x140</v>
      </c>
      <c r="D4" s="19" t="str">
        <f>IF(NOT($A4=""),VLOOKUP($A4,GENERAL!$A$3:D$216,4,FALSE),"")</f>
        <v>SOMMIER 140</v>
      </c>
      <c r="F4" s="18">
        <f>IF(NOT($A4=""),VLOOKUP($A4,GENERAL!$A$3:G$216,7,FALSE),"")</f>
        <v>109500</v>
      </c>
      <c r="G4" s="18">
        <f t="shared" ref="G4:J4" si="3">IF(NOT($A4=""),CEILING($F4*(1+K4),50),"")</f>
        <v>153300</v>
      </c>
      <c r="H4" s="18">
        <f t="shared" si="3"/>
        <v>173050</v>
      </c>
      <c r="I4" s="18">
        <f t="shared" si="3"/>
        <v>180700</v>
      </c>
      <c r="J4" s="18">
        <f t="shared" si="3"/>
        <v>194950</v>
      </c>
      <c r="K4" s="15">
        <f>IF(NOT($A4=""),VLOOKUP($A4,GENERAL!$A$2:O$216,12,FALSE),"")</f>
        <v>0.4</v>
      </c>
      <c r="L4" s="15">
        <f>IF(NOT($A4=""),VLOOKUP($A4,GENERAL!$A$2:P$216,13,FALSE),"")</f>
        <v>0.58</v>
      </c>
      <c r="M4" s="15">
        <f>IF(NOT($A4=""),VLOOKUP($A4,GENERAL!$A$2:Q$216,14,FALSE),"")</f>
        <v>0.65</v>
      </c>
      <c r="N4" s="15">
        <f>IF(NOT($A4=""),VLOOKUP($A4,GENERAL!$A$2:R$216,15,FALSE),"")</f>
        <v>0.78</v>
      </c>
    </row>
    <row r="5" ht="15.75" customHeight="1">
      <c r="A5" s="13">
        <v>2031.0</v>
      </c>
      <c r="B5" s="19" t="str">
        <f>IF(NOT($A5=""),VLOOKUP($A5,GENERAL!$A$3:B$216,2,FALSE),"")</f>
        <v>GANI</v>
      </c>
      <c r="C5" s="19" t="str">
        <f>IF(NOT($A5=""),VLOOKUP($A5,GENERAL!$A$3:C$216,3,FALSE),"")</f>
        <v>190x140</v>
      </c>
      <c r="D5" s="19" t="str">
        <f>IF(NOT($A5=""),VLOOKUP($A5,GENERAL!$A$3:D$216,4,FALSE),"")</f>
        <v>SOMMIER 140 CAPRICIOUS Y EMPATHY</v>
      </c>
      <c r="F5" s="18">
        <f>IF(NOT($A5=""),VLOOKUP($A5,GENERAL!$A$3:G$216,7,FALSE),"")</f>
        <v>113300</v>
      </c>
      <c r="G5" s="18">
        <f t="shared" ref="G5:J5" si="4">IF(NOT($A5=""),CEILING($F5*(1+K5),50),"")</f>
        <v>158650</v>
      </c>
      <c r="H5" s="18">
        <f t="shared" si="4"/>
        <v>179050</v>
      </c>
      <c r="I5" s="18">
        <f t="shared" si="4"/>
        <v>186950</v>
      </c>
      <c r="J5" s="18">
        <f t="shared" si="4"/>
        <v>201700</v>
      </c>
      <c r="K5" s="15">
        <f>IF(NOT($A5=""),VLOOKUP($A5,GENERAL!$A$2:O$216,12,FALSE),"")</f>
        <v>0.4</v>
      </c>
      <c r="L5" s="15">
        <f>IF(NOT($A5=""),VLOOKUP($A5,GENERAL!$A$2:P$216,13,FALSE),"")</f>
        <v>0.58</v>
      </c>
      <c r="M5" s="15">
        <f>IF(NOT($A5=""),VLOOKUP($A5,GENERAL!$A$2:Q$216,14,FALSE),"")</f>
        <v>0.65</v>
      </c>
      <c r="N5" s="15">
        <f>IF(NOT($A5=""),VLOOKUP($A5,GENERAL!$A$2:R$216,15,FALSE),"")</f>
        <v>0.78</v>
      </c>
    </row>
    <row r="6" ht="15.75" customHeight="1">
      <c r="A6" s="13">
        <v>2032.0</v>
      </c>
      <c r="B6" s="19" t="str">
        <f>IF(NOT($A6=""),VLOOKUP($A6,GENERAL!$A$3:B$216,2,FALSE),"")</f>
        <v>GANI</v>
      </c>
      <c r="C6" s="19" t="str">
        <f>IF(NOT($A6=""),VLOOKUP($A6,GENERAL!$A$3:C$216,3,FALSE),"")</f>
        <v>200x160</v>
      </c>
      <c r="D6" s="19" t="str">
        <f>IF(NOT($A6=""),VLOOKUP($A6,GENERAL!$A$3:D$216,4,FALSE),"")</f>
        <v>SOMMIER 160</v>
      </c>
      <c r="F6" s="18">
        <f>IF(NOT($A6=""),VLOOKUP($A6,GENERAL!$A$3:G$216,7,FALSE),"")</f>
        <v>176600</v>
      </c>
      <c r="G6" s="18">
        <f t="shared" ref="G6:J6" si="5">IF(NOT($A6=""),CEILING($F6*(1+K6),50),"")</f>
        <v>247250</v>
      </c>
      <c r="H6" s="18">
        <f t="shared" si="5"/>
        <v>279050</v>
      </c>
      <c r="I6" s="18">
        <f t="shared" si="5"/>
        <v>291400</v>
      </c>
      <c r="J6" s="18">
        <f t="shared" si="5"/>
        <v>314350</v>
      </c>
      <c r="K6" s="15">
        <f>IF(NOT($A6=""),VLOOKUP($A6,GENERAL!$A$2:O$216,12,FALSE),"")</f>
        <v>0.4</v>
      </c>
      <c r="L6" s="15">
        <f>IF(NOT($A6=""),VLOOKUP($A6,GENERAL!$A$2:P$216,13,FALSE),"")</f>
        <v>0.58</v>
      </c>
      <c r="M6" s="15">
        <f>IF(NOT($A6=""),VLOOKUP($A6,GENERAL!$A$2:Q$216,14,FALSE),"")</f>
        <v>0.65</v>
      </c>
      <c r="N6" s="15">
        <f>IF(NOT($A6=""),VLOOKUP($A6,GENERAL!$A$2:R$216,15,FALSE),"")</f>
        <v>0.78</v>
      </c>
    </row>
    <row r="7" ht="15.75" customHeight="1">
      <c r="A7" s="13">
        <v>2033.0</v>
      </c>
      <c r="B7" s="19" t="str">
        <f>IF(NOT($A7=""),VLOOKUP($A7,GENERAL!$A$3:B$216,2,FALSE),"")</f>
        <v>GANI</v>
      </c>
      <c r="C7" s="19" t="str">
        <f>IF(NOT($A7=""),VLOOKUP($A7,GENERAL!$A$3:C$216,3,FALSE),"")</f>
        <v>200x160</v>
      </c>
      <c r="D7" s="19" t="str">
        <f>IF(NOT($A7=""),VLOOKUP($A7,GENERAL!$A$3:D$216,4,FALSE),"")</f>
        <v>SOMMIER 160 CAPRICIOUS Y EMPATHY</v>
      </c>
      <c r="F7" s="18">
        <f>IF(NOT($A7=""),VLOOKUP($A7,GENERAL!$A$3:G$216,7,FALSE),"")</f>
        <v>177500</v>
      </c>
      <c r="G7" s="18">
        <f t="shared" ref="G7:J7" si="6">IF(NOT($A7=""),CEILING($F7*(1+K7),50),"")</f>
        <v>248500</v>
      </c>
      <c r="H7" s="18">
        <f t="shared" si="6"/>
        <v>280450</v>
      </c>
      <c r="I7" s="18">
        <f t="shared" si="6"/>
        <v>292900</v>
      </c>
      <c r="J7" s="18">
        <f t="shared" si="6"/>
        <v>315950</v>
      </c>
      <c r="K7" s="15">
        <f>IF(NOT($A7=""),VLOOKUP($A7,GENERAL!$A$2:O$216,12,FALSE),"")</f>
        <v>0.4</v>
      </c>
      <c r="L7" s="15">
        <f>IF(NOT($A7=""),VLOOKUP($A7,GENERAL!$A$2:P$216,13,FALSE),"")</f>
        <v>0.58</v>
      </c>
      <c r="M7" s="15">
        <f>IF(NOT($A7=""),VLOOKUP($A7,GENERAL!$A$2:Q$216,14,FALSE),"")</f>
        <v>0.65</v>
      </c>
      <c r="N7" s="15">
        <f>IF(NOT($A7=""),VLOOKUP($A7,GENERAL!$A$2:R$216,15,FALSE),"")</f>
        <v>0.78</v>
      </c>
    </row>
    <row r="8" ht="15.75" customHeight="1">
      <c r="A8" s="13">
        <v>2034.0</v>
      </c>
      <c r="B8" s="19" t="str">
        <f>IF(NOT($A8=""),VLOOKUP($A8,GENERAL!$A$3:B$216,2,FALSE),"")</f>
        <v>GANI</v>
      </c>
      <c r="C8" s="19" t="str">
        <f>IF(NOT($A8=""),VLOOKUP($A8,GENERAL!$A$3:C$216,3,FALSE),"")</f>
        <v>200x200</v>
      </c>
      <c r="D8" s="19" t="str">
        <f>IF(NOT($A8=""),VLOOKUP($A8,GENERAL!$A$3:D$216,4,FALSE),"")</f>
        <v>SOMMIER 200</v>
      </c>
      <c r="F8" s="18">
        <f>IF(NOT($A8=""),VLOOKUP($A8,GENERAL!$A$3:G$216,7,FALSE),"")</f>
        <v>192500</v>
      </c>
      <c r="G8" s="18">
        <f t="shared" ref="G8:J8" si="7">IF(NOT($A8=""),CEILING($F8*(1+K8),50),"")</f>
        <v>269500</v>
      </c>
      <c r="H8" s="18">
        <f t="shared" si="7"/>
        <v>304150</v>
      </c>
      <c r="I8" s="18">
        <f t="shared" si="7"/>
        <v>317650</v>
      </c>
      <c r="J8" s="18">
        <f t="shared" si="7"/>
        <v>342650</v>
      </c>
      <c r="K8" s="15">
        <f>IF(NOT($A8=""),VLOOKUP($A8,GENERAL!$A$2:O$216,12,FALSE),"")</f>
        <v>0.4</v>
      </c>
      <c r="L8" s="15">
        <f>IF(NOT($A8=""),VLOOKUP($A8,GENERAL!$A$2:P$216,13,FALSE),"")</f>
        <v>0.58</v>
      </c>
      <c r="M8" s="15">
        <f>IF(NOT($A8=""),VLOOKUP($A8,GENERAL!$A$2:Q$216,14,FALSE),"")</f>
        <v>0.65</v>
      </c>
      <c r="N8" s="15">
        <f>IF(NOT($A8=""),VLOOKUP($A8,GENERAL!$A$2:R$216,15,FALSE),"")</f>
        <v>0.78</v>
      </c>
    </row>
    <row r="9" ht="15.75" customHeight="1">
      <c r="A9" s="13">
        <v>2035.0</v>
      </c>
      <c r="B9" s="19" t="str">
        <f>IF(NOT($A9=""),VLOOKUP($A9,GENERAL!$A$3:B$216,2,FALSE),"")</f>
        <v>GANI</v>
      </c>
      <c r="C9" s="19" t="str">
        <f>IF(NOT($A9=""),VLOOKUP($A9,GENERAL!$A$3:C$216,3,FALSE),"")</f>
        <v>200x200</v>
      </c>
      <c r="D9" s="19" t="str">
        <f>IF(NOT($A9=""),VLOOKUP($A9,GENERAL!$A$3:D$216,4,FALSE),"")</f>
        <v>SOMMIER 200 CAPRICIOUS</v>
      </c>
      <c r="F9" s="18">
        <f>IF(NOT($A9=""),VLOOKUP($A9,GENERAL!$A$3:G$216,7,FALSE),"")</f>
        <v>193900</v>
      </c>
      <c r="G9" s="18">
        <f t="shared" ref="G9:J9" si="8">IF(NOT($A9=""),CEILING($F9*(1+K9),50),"")</f>
        <v>271500</v>
      </c>
      <c r="H9" s="18">
        <f t="shared" si="8"/>
        <v>306400</v>
      </c>
      <c r="I9" s="18">
        <f t="shared" si="8"/>
        <v>319950</v>
      </c>
      <c r="J9" s="18">
        <f t="shared" si="8"/>
        <v>345150</v>
      </c>
      <c r="K9" s="15">
        <f>IF(NOT($A9=""),VLOOKUP($A9,GENERAL!$A$2:O$216,12,FALSE),"")</f>
        <v>0.4</v>
      </c>
      <c r="L9" s="15">
        <f>IF(NOT($A9=""),VLOOKUP($A9,GENERAL!$A$2:P$216,13,FALSE),"")</f>
        <v>0.58</v>
      </c>
      <c r="M9" s="15">
        <f>IF(NOT($A9=""),VLOOKUP($A9,GENERAL!$A$2:Q$216,14,FALSE),"")</f>
        <v>0.65</v>
      </c>
      <c r="N9" s="15">
        <f>IF(NOT($A9=""),VLOOKUP($A9,GENERAL!$A$2:R$216,15,FALSE),"")</f>
        <v>0.78</v>
      </c>
    </row>
    <row r="10" ht="15.75" customHeight="1">
      <c r="A10" s="13">
        <v>2078.0</v>
      </c>
      <c r="B10" s="19" t="str">
        <f>IF(NOT($A10=""),VLOOKUP($A10,GENERAL!$A$3:B$216,2,FALSE),"")</f>
        <v>MAXIKING</v>
      </c>
      <c r="C10" s="19" t="str">
        <f>IF(NOT($A10=""),VLOOKUP($A10,GENERAL!$A$3:C$216,3,FALSE),"")</f>
        <v>190x80</v>
      </c>
      <c r="D10" s="19" t="str">
        <f>IF(NOT($A10=""),VLOOKUP($A10,GENERAL!$A$3:D$216,4,FALSE),"")</f>
        <v>SOMMIER ROCIO/ATARDECER</v>
      </c>
      <c r="F10" s="18">
        <f>IF(NOT($A10=""),VLOOKUP($A10,GENERAL!$A$3:G$216,7,FALSE),"")</f>
        <v>55000</v>
      </c>
      <c r="G10" s="18">
        <f t="shared" ref="G10:J10" si="9">IF(NOT($A10=""),CEILING($F10*(1+K10),50),"")</f>
        <v>77000</v>
      </c>
      <c r="H10" s="18">
        <f t="shared" si="9"/>
        <v>86900</v>
      </c>
      <c r="I10" s="18">
        <f t="shared" si="9"/>
        <v>90750</v>
      </c>
      <c r="J10" s="18">
        <f t="shared" si="9"/>
        <v>97900</v>
      </c>
      <c r="K10" s="15">
        <f>IF(NOT($A10=""),VLOOKUP($A10,GENERAL!$A$2:O$216,12,FALSE),"")</f>
        <v>0.4</v>
      </c>
      <c r="L10" s="15">
        <f>IF(NOT($A10=""),VLOOKUP($A10,GENERAL!$A$2:P$216,13,FALSE),"")</f>
        <v>0.58</v>
      </c>
      <c r="M10" s="15">
        <f>IF(NOT($A10=""),VLOOKUP($A10,GENERAL!$A$2:Q$216,14,FALSE),"")</f>
        <v>0.65</v>
      </c>
      <c r="N10" s="15">
        <f>IF(NOT($A10=""),VLOOKUP($A10,GENERAL!$A$2:R$216,15,FALSE),"")</f>
        <v>0.78</v>
      </c>
    </row>
    <row r="11" ht="15.75" customHeight="1">
      <c r="A11" s="13">
        <v>2079.0</v>
      </c>
      <c r="B11" s="19" t="str">
        <f>IF(NOT($A11=""),VLOOKUP($A11,GENERAL!$A$3:B$216,2,FALSE),"")</f>
        <v>MAXIKING</v>
      </c>
      <c r="C11" s="19" t="str">
        <f>IF(NOT($A11=""),VLOOKUP($A11,GENERAL!$A$3:C$216,3,FALSE),"")</f>
        <v>190x100</v>
      </c>
      <c r="D11" s="19" t="str">
        <f>IF(NOT($A11=""),VLOOKUP($A11,GENERAL!$A$3:D$216,4,FALSE),"")</f>
        <v>SOMMIER ROCIO/ATARDECER</v>
      </c>
      <c r="F11" s="18">
        <f>IF(NOT($A11=""),VLOOKUP($A11,GENERAL!$A$3:G$216,7,FALSE),"")</f>
        <v>61000</v>
      </c>
      <c r="G11" s="18">
        <f t="shared" ref="G11:J11" si="10">IF(NOT($A11=""),CEILING($F11*(1+K11),50),"")</f>
        <v>85400</v>
      </c>
      <c r="H11" s="18">
        <f t="shared" si="10"/>
        <v>96400</v>
      </c>
      <c r="I11" s="18">
        <f t="shared" si="10"/>
        <v>100650</v>
      </c>
      <c r="J11" s="18">
        <f t="shared" si="10"/>
        <v>108600</v>
      </c>
      <c r="K11" s="15">
        <f>IF(NOT($A11=""),VLOOKUP($A11,GENERAL!$A$2:O$216,12,FALSE),"")</f>
        <v>0.4</v>
      </c>
      <c r="L11" s="15">
        <f>IF(NOT($A11=""),VLOOKUP($A11,GENERAL!$A$2:P$216,13,FALSE),"")</f>
        <v>0.58</v>
      </c>
      <c r="M11" s="15">
        <f>IF(NOT($A11=""),VLOOKUP($A11,GENERAL!$A$2:Q$216,14,FALSE),"")</f>
        <v>0.65</v>
      </c>
      <c r="N11" s="15">
        <f>IF(NOT($A11=""),VLOOKUP($A11,GENERAL!$A$2:R$216,15,FALSE),"")</f>
        <v>0.78</v>
      </c>
    </row>
    <row r="12" ht="15.75" customHeight="1">
      <c r="A12" s="13">
        <v>2080.0</v>
      </c>
      <c r="B12" s="19" t="str">
        <f>IF(NOT($A12=""),VLOOKUP($A12,GENERAL!$A$3:B$216,2,FALSE),"")</f>
        <v>MAXIKING</v>
      </c>
      <c r="C12" s="19" t="str">
        <f>IF(NOT($A12=""),VLOOKUP($A12,GENERAL!$A$3:C$216,3,FALSE),"")</f>
        <v>190x130</v>
      </c>
      <c r="D12" s="19" t="str">
        <f>IF(NOT($A12=""),VLOOKUP($A12,GENERAL!$A$3:D$216,4,FALSE),"")</f>
        <v>SOMMIER ROCIO/ATARDECER</v>
      </c>
      <c r="F12" s="18">
        <f>IF(NOT($A12=""),VLOOKUP($A12,GENERAL!$A$3:G$216,7,FALSE),"")</f>
        <v>74000</v>
      </c>
      <c r="G12" s="18">
        <f t="shared" ref="G12:J12" si="11">IF(NOT($A12=""),CEILING($F12*(1+K12),50),"")</f>
        <v>103600</v>
      </c>
      <c r="H12" s="18">
        <f t="shared" si="11"/>
        <v>116950</v>
      </c>
      <c r="I12" s="18">
        <f t="shared" si="11"/>
        <v>122100</v>
      </c>
      <c r="J12" s="18">
        <f t="shared" si="11"/>
        <v>131750</v>
      </c>
      <c r="K12" s="15">
        <f>IF(NOT($A12=""),VLOOKUP($A12,GENERAL!$A$2:O$216,12,FALSE),"")</f>
        <v>0.4</v>
      </c>
      <c r="L12" s="15">
        <f>IF(NOT($A12=""),VLOOKUP($A12,GENERAL!$A$2:P$216,13,FALSE),"")</f>
        <v>0.58</v>
      </c>
      <c r="M12" s="15">
        <f>IF(NOT($A12=""),VLOOKUP($A12,GENERAL!$A$2:Q$216,14,FALSE),"")</f>
        <v>0.65</v>
      </c>
      <c r="N12" s="15">
        <f>IF(NOT($A12=""),VLOOKUP($A12,GENERAL!$A$2:R$216,15,FALSE),"")</f>
        <v>0.78</v>
      </c>
    </row>
    <row r="13" ht="15.75" customHeight="1">
      <c r="A13" s="13">
        <v>2081.0</v>
      </c>
      <c r="B13" s="19" t="str">
        <f>IF(NOT($A13=""),VLOOKUP($A13,GENERAL!$A$3:B$216,2,FALSE),"")</f>
        <v>MAXIKING</v>
      </c>
      <c r="C13" s="19" t="str">
        <f>IF(NOT($A13=""),VLOOKUP($A13,GENERAL!$A$3:C$216,3,FALSE),"")</f>
        <v>190x140</v>
      </c>
      <c r="D13" s="19" t="str">
        <f>IF(NOT($A13=""),VLOOKUP($A13,GENERAL!$A$3:D$216,4,FALSE),"")</f>
        <v>SOMMIER ROCIO/ATARDECER</v>
      </c>
      <c r="F13" s="18">
        <f>IF(NOT($A13=""),VLOOKUP($A13,GENERAL!$A$3:G$216,7,FALSE),"")</f>
        <v>75800</v>
      </c>
      <c r="G13" s="18">
        <f t="shared" ref="G13:J13" si="12">IF(NOT($A13=""),CEILING($F13*(1+K13),50),"")</f>
        <v>106150</v>
      </c>
      <c r="H13" s="18">
        <f t="shared" si="12"/>
        <v>119800</v>
      </c>
      <c r="I13" s="18">
        <f t="shared" si="12"/>
        <v>125100</v>
      </c>
      <c r="J13" s="18">
        <f t="shared" si="12"/>
        <v>134950</v>
      </c>
      <c r="K13" s="15">
        <f>IF(NOT($A13=""),VLOOKUP($A13,GENERAL!$A$2:O$216,12,FALSE),"")</f>
        <v>0.4</v>
      </c>
      <c r="L13" s="15">
        <f>IF(NOT($A13=""),VLOOKUP($A13,GENERAL!$A$2:P$216,13,FALSE),"")</f>
        <v>0.58</v>
      </c>
      <c r="M13" s="15">
        <f>IF(NOT($A13=""),VLOOKUP($A13,GENERAL!$A$2:Q$216,14,FALSE),"")</f>
        <v>0.65</v>
      </c>
      <c r="N13" s="15">
        <f>IF(NOT($A13=""),VLOOKUP($A13,GENERAL!$A$2:R$216,15,FALSE),"")</f>
        <v>0.78</v>
      </c>
    </row>
    <row r="14" ht="15.75" customHeight="1">
      <c r="A14" s="13">
        <v>2082.0</v>
      </c>
      <c r="B14" s="19" t="str">
        <f>IF(NOT($A14=""),VLOOKUP($A14,GENERAL!$A$3:B$216,2,FALSE),"")</f>
        <v>MAXIKING</v>
      </c>
      <c r="C14" s="19" t="str">
        <f>IF(NOT($A14=""),VLOOKUP($A14,GENERAL!$A$3:C$216,3,FALSE),"")</f>
        <v>190x80</v>
      </c>
      <c r="D14" s="19" t="str">
        <f>IF(NOT($A14=""),VLOOKUP($A14,GENERAL!$A$3:D$216,4,FALSE),"")</f>
        <v>SOMMIER BRISAS</v>
      </c>
      <c r="F14" s="18">
        <f>IF(NOT($A14=""),VLOOKUP($A14,GENERAL!$A$3:G$216,7,FALSE),"")</f>
        <v>62300</v>
      </c>
      <c r="G14" s="18">
        <f t="shared" ref="G14:J14" si="13">IF(NOT($A14=""),CEILING($F14*(1+K14),50),"")</f>
        <v>87250</v>
      </c>
      <c r="H14" s="18">
        <f t="shared" si="13"/>
        <v>98450</v>
      </c>
      <c r="I14" s="18">
        <f t="shared" si="13"/>
        <v>102800</v>
      </c>
      <c r="J14" s="18">
        <f t="shared" si="13"/>
        <v>110900</v>
      </c>
      <c r="K14" s="15">
        <f>IF(NOT($A14=""),VLOOKUP($A14,GENERAL!$A$2:O$216,12,FALSE),"")</f>
        <v>0.4</v>
      </c>
      <c r="L14" s="15">
        <f>IF(NOT($A14=""),VLOOKUP($A14,GENERAL!$A$2:P$216,13,FALSE),"")</f>
        <v>0.58</v>
      </c>
      <c r="M14" s="15">
        <f>IF(NOT($A14=""),VLOOKUP($A14,GENERAL!$A$2:Q$216,14,FALSE),"")</f>
        <v>0.65</v>
      </c>
      <c r="N14" s="15">
        <f>IF(NOT($A14=""),VLOOKUP($A14,GENERAL!$A$2:R$216,15,FALSE),"")</f>
        <v>0.78</v>
      </c>
    </row>
    <row r="15" ht="15.75" customHeight="1">
      <c r="A15" s="13">
        <v>2083.0</v>
      </c>
      <c r="B15" s="19" t="str">
        <f>IF(NOT($A15=""),VLOOKUP($A15,GENERAL!$A$3:B$216,2,FALSE),"")</f>
        <v>MAXIKING</v>
      </c>
      <c r="C15" s="19" t="str">
        <f>IF(NOT($A15=""),VLOOKUP($A15,GENERAL!$A$3:C$216,3,FALSE),"")</f>
        <v>190x100</v>
      </c>
      <c r="D15" s="19" t="str">
        <f>IF(NOT($A15=""),VLOOKUP($A15,GENERAL!$A$3:D$216,4,FALSE),"")</f>
        <v>SOMMIER BRISAS</v>
      </c>
      <c r="F15" s="18">
        <f>IF(NOT($A15=""),VLOOKUP($A15,GENERAL!$A$3:G$216,7,FALSE),"")</f>
        <v>69200</v>
      </c>
      <c r="G15" s="18">
        <f t="shared" ref="G15:J15" si="14">IF(NOT($A15=""),CEILING($F15*(1+K15),50),"")</f>
        <v>96900</v>
      </c>
      <c r="H15" s="18">
        <f t="shared" si="14"/>
        <v>109350</v>
      </c>
      <c r="I15" s="18">
        <f t="shared" si="14"/>
        <v>114200</v>
      </c>
      <c r="J15" s="18">
        <f t="shared" si="14"/>
        <v>123200</v>
      </c>
      <c r="K15" s="15">
        <f>IF(NOT($A15=""),VLOOKUP($A15,GENERAL!$A$2:O$216,12,FALSE),"")</f>
        <v>0.4</v>
      </c>
      <c r="L15" s="15">
        <f>IF(NOT($A15=""),VLOOKUP($A15,GENERAL!$A$2:P$216,13,FALSE),"")</f>
        <v>0.58</v>
      </c>
      <c r="M15" s="15">
        <f>IF(NOT($A15=""),VLOOKUP($A15,GENERAL!$A$2:Q$216,14,FALSE),"")</f>
        <v>0.65</v>
      </c>
      <c r="N15" s="15">
        <f>IF(NOT($A15=""),VLOOKUP($A15,GENERAL!$A$2:R$216,15,FALSE),"")</f>
        <v>0.78</v>
      </c>
    </row>
    <row r="16" ht="15.75" customHeight="1">
      <c r="A16" s="13">
        <v>2084.0</v>
      </c>
      <c r="B16" s="19" t="str">
        <f>IF(NOT($A16=""),VLOOKUP($A16,GENERAL!$A$3:B$216,2,FALSE),"")</f>
        <v>MAXIKING</v>
      </c>
      <c r="C16" s="19" t="str">
        <f>IF(NOT($A16=""),VLOOKUP($A16,GENERAL!$A$3:C$216,3,FALSE),"")</f>
        <v>190x130</v>
      </c>
      <c r="D16" s="19" t="str">
        <f>IF(NOT($A16=""),VLOOKUP($A16,GENERAL!$A$3:D$216,4,FALSE),"")</f>
        <v>SOMMIER BRISAS</v>
      </c>
      <c r="F16" s="18">
        <f>IF(NOT($A16=""),VLOOKUP($A16,GENERAL!$A$3:G$216,7,FALSE),"")</f>
        <v>82300</v>
      </c>
      <c r="G16" s="18">
        <f t="shared" ref="G16:J16" si="15">IF(NOT($A16=""),CEILING($F16*(1+K16),50),"")</f>
        <v>115250</v>
      </c>
      <c r="H16" s="18">
        <f t="shared" si="15"/>
        <v>130050</v>
      </c>
      <c r="I16" s="18">
        <f t="shared" si="15"/>
        <v>135800</v>
      </c>
      <c r="J16" s="18">
        <f t="shared" si="15"/>
        <v>146500</v>
      </c>
      <c r="K16" s="15">
        <f>IF(NOT($A16=""),VLOOKUP($A16,GENERAL!$A$2:O$216,12,FALSE),"")</f>
        <v>0.4</v>
      </c>
      <c r="L16" s="15">
        <f>IF(NOT($A16=""),VLOOKUP($A16,GENERAL!$A$2:P$216,13,FALSE),"")</f>
        <v>0.58</v>
      </c>
      <c r="M16" s="15">
        <f>IF(NOT($A16=""),VLOOKUP($A16,GENERAL!$A$2:Q$216,14,FALSE),"")</f>
        <v>0.65</v>
      </c>
      <c r="N16" s="15">
        <f>IF(NOT($A16=""),VLOOKUP($A16,GENERAL!$A$2:R$216,15,FALSE),"")</f>
        <v>0.78</v>
      </c>
    </row>
    <row r="17" ht="15.75" customHeight="1">
      <c r="A17" s="13">
        <v>2085.0</v>
      </c>
      <c r="B17" s="19" t="str">
        <f>IF(NOT($A17=""),VLOOKUP($A17,GENERAL!$A$3:B$216,2,FALSE),"")</f>
        <v>MAXIKING</v>
      </c>
      <c r="C17" s="19" t="str">
        <f>IF(NOT($A17=""),VLOOKUP($A17,GENERAL!$A$3:C$216,3,FALSE),"")</f>
        <v>190x140</v>
      </c>
      <c r="D17" s="19" t="str">
        <f>IF(NOT($A17=""),VLOOKUP($A17,GENERAL!$A$3:D$216,4,FALSE),"")</f>
        <v>SOMMIER BRISAS</v>
      </c>
      <c r="F17" s="18">
        <f>IF(NOT($A17=""),VLOOKUP($A17,GENERAL!$A$3:G$216,7,FALSE),"")</f>
        <v>84000</v>
      </c>
      <c r="G17" s="18">
        <f t="shared" ref="G17:J17" si="16">IF(NOT($A17=""),CEILING($F17*(1+K17),50),"")</f>
        <v>117600</v>
      </c>
      <c r="H17" s="18">
        <f t="shared" si="16"/>
        <v>132750</v>
      </c>
      <c r="I17" s="18">
        <f t="shared" si="16"/>
        <v>138600</v>
      </c>
      <c r="J17" s="18">
        <f t="shared" si="16"/>
        <v>149550</v>
      </c>
      <c r="K17" s="15">
        <f>IF(NOT($A17=""),VLOOKUP($A17,GENERAL!$A$2:O$216,12,FALSE),"")</f>
        <v>0.4</v>
      </c>
      <c r="L17" s="15">
        <f>IF(NOT($A17=""),VLOOKUP($A17,GENERAL!$A$2:P$216,13,FALSE),"")</f>
        <v>0.58</v>
      </c>
      <c r="M17" s="15">
        <f>IF(NOT($A17=""),VLOOKUP($A17,GENERAL!$A$2:Q$216,14,FALSE),"")</f>
        <v>0.65</v>
      </c>
      <c r="N17" s="15">
        <f>IF(NOT($A17=""),VLOOKUP($A17,GENERAL!$A$2:R$216,15,FALSE),"")</f>
        <v>0.78</v>
      </c>
    </row>
    <row r="18" ht="15.75" customHeight="1">
      <c r="A18" s="13">
        <v>2086.0</v>
      </c>
      <c r="B18" s="19" t="str">
        <f>IF(NOT($A18=""),VLOOKUP($A18,GENERAL!$A$3:B$216,2,FALSE),"")</f>
        <v>MAXIKING</v>
      </c>
      <c r="C18" s="19" t="str">
        <f>IF(NOT($A18=""),VLOOKUP($A18,GENERAL!$A$3:C$216,3,FALSE),"")</f>
        <v>190x100</v>
      </c>
      <c r="D18" s="19" t="str">
        <f>IF(NOT($A18=""),VLOOKUP($A18,GENERAL!$A$3:D$216,4,FALSE),"")</f>
        <v>SOMMIER CREPUSCULO</v>
      </c>
      <c r="F18" s="18">
        <f>IF(NOT($A18=""),VLOOKUP($A18,GENERAL!$A$3:G$216,7,FALSE),"")</f>
        <v>88000</v>
      </c>
      <c r="G18" s="18">
        <f t="shared" ref="G18:J18" si="17">IF(NOT($A18=""),CEILING($F18*(1+K18),50),"")</f>
        <v>123200</v>
      </c>
      <c r="H18" s="18">
        <f t="shared" si="17"/>
        <v>139050</v>
      </c>
      <c r="I18" s="18">
        <f t="shared" si="17"/>
        <v>145200</v>
      </c>
      <c r="J18" s="18">
        <f t="shared" si="17"/>
        <v>156650</v>
      </c>
      <c r="K18" s="15">
        <f>IF(NOT($A18=""),VLOOKUP($A18,GENERAL!$A$2:O$216,12,FALSE),"")</f>
        <v>0.4</v>
      </c>
      <c r="L18" s="15">
        <f>IF(NOT($A18=""),VLOOKUP($A18,GENERAL!$A$2:P$216,13,FALSE),"")</f>
        <v>0.58</v>
      </c>
      <c r="M18" s="15">
        <f>IF(NOT($A18=""),VLOOKUP($A18,GENERAL!$A$2:Q$216,14,FALSE),"")</f>
        <v>0.65</v>
      </c>
      <c r="N18" s="15">
        <f>IF(NOT($A18=""),VLOOKUP($A18,GENERAL!$A$2:R$216,15,FALSE),"")</f>
        <v>0.78</v>
      </c>
    </row>
    <row r="19" ht="15.75" customHeight="1">
      <c r="A19" s="13">
        <v>2087.0</v>
      </c>
      <c r="B19" s="19" t="str">
        <f>IF(NOT($A19=""),VLOOKUP($A19,GENERAL!$A$3:B$216,2,FALSE),"")</f>
        <v>MAXIKING</v>
      </c>
      <c r="C19" s="19" t="str">
        <f>IF(NOT($A19=""),VLOOKUP($A19,GENERAL!$A$3:C$216,3,FALSE),"")</f>
        <v>190x140</v>
      </c>
      <c r="D19" s="19" t="str">
        <f>IF(NOT($A19=""),VLOOKUP($A19,GENERAL!$A$3:D$216,4,FALSE),"")</f>
        <v>SOMMIER CREPUSCULO</v>
      </c>
      <c r="F19" s="18">
        <f>IF(NOT($A19=""),VLOOKUP($A19,GENERAL!$A$3:G$216,7,FALSE),"")</f>
        <v>104000</v>
      </c>
      <c r="G19" s="18">
        <f t="shared" ref="G19:J19" si="18">IF(NOT($A19=""),CEILING($F19*(1+K19),50),"")</f>
        <v>145600</v>
      </c>
      <c r="H19" s="18">
        <f t="shared" si="18"/>
        <v>164350</v>
      </c>
      <c r="I19" s="18">
        <f t="shared" si="18"/>
        <v>171600</v>
      </c>
      <c r="J19" s="18">
        <f t="shared" si="18"/>
        <v>185150</v>
      </c>
      <c r="K19" s="15">
        <f>IF(NOT($A19=""),VLOOKUP($A19,GENERAL!$A$2:O$216,12,FALSE),"")</f>
        <v>0.4</v>
      </c>
      <c r="L19" s="15">
        <f>IF(NOT($A19=""),VLOOKUP($A19,GENERAL!$A$2:P$216,13,FALSE),"")</f>
        <v>0.58</v>
      </c>
      <c r="M19" s="15">
        <f>IF(NOT($A19=""),VLOOKUP($A19,GENERAL!$A$2:Q$216,14,FALSE),"")</f>
        <v>0.65</v>
      </c>
      <c r="N19" s="15">
        <f>IF(NOT($A19=""),VLOOKUP($A19,GENERAL!$A$2:R$216,15,FALSE),"")</f>
        <v>0.78</v>
      </c>
    </row>
    <row r="20" ht="15.75" customHeight="1">
      <c r="A20" s="13">
        <v>2088.0</v>
      </c>
      <c r="B20" s="19" t="str">
        <f>IF(NOT($A20=""),VLOOKUP($A20,GENERAL!$A$3:B$216,2,FALSE),"")</f>
        <v>MAXIKING</v>
      </c>
      <c r="C20" s="19" t="str">
        <f>IF(NOT($A20=""),VLOOKUP($A20,GENERAL!$A$3:C$216,3,FALSE),"")</f>
        <v>190x200</v>
      </c>
      <c r="D20" s="19" t="str">
        <f>IF(NOT($A20=""),VLOOKUP($A20,GENERAL!$A$3:D$216,4,FALSE),"")</f>
        <v>SOMMIER CREPUSCULO</v>
      </c>
      <c r="F20" s="18">
        <f>IF(NOT($A20=""),VLOOKUP($A20,GENERAL!$A$3:G$216,7,FALSE),"")</f>
        <v>184000</v>
      </c>
      <c r="G20" s="18">
        <f t="shared" ref="G20:J20" si="19">IF(NOT($A20=""),CEILING($F20*(1+K20),50),"")</f>
        <v>257600</v>
      </c>
      <c r="H20" s="18">
        <f t="shared" si="19"/>
        <v>290750</v>
      </c>
      <c r="I20" s="18">
        <f t="shared" si="19"/>
        <v>303600</v>
      </c>
      <c r="J20" s="18">
        <f t="shared" si="19"/>
        <v>327550</v>
      </c>
      <c r="K20" s="15">
        <f>IF(NOT($A20=""),VLOOKUP($A20,GENERAL!$A$2:O$216,12,FALSE),"")</f>
        <v>0.4</v>
      </c>
      <c r="L20" s="15">
        <f>IF(NOT($A20=""),VLOOKUP($A20,GENERAL!$A$2:P$216,13,FALSE),"")</f>
        <v>0.58</v>
      </c>
      <c r="M20" s="15">
        <f>IF(NOT($A20=""),VLOOKUP($A20,GENERAL!$A$2:Q$216,14,FALSE),"")</f>
        <v>0.65</v>
      </c>
      <c r="N20" s="15">
        <f>IF(NOT($A20=""),VLOOKUP($A20,GENERAL!$A$2:R$216,15,FALSE),"")</f>
        <v>0.78</v>
      </c>
    </row>
    <row r="21" ht="15.75" customHeight="1">
      <c r="A21" s="13">
        <v>2089.0</v>
      </c>
      <c r="B21" s="19" t="str">
        <f>IF(NOT($A21=""),VLOOKUP($A21,GENERAL!$A$3:B$216,2,FALSE),"")</f>
        <v>MAXIKING</v>
      </c>
      <c r="C21" s="19" t="str">
        <f>IF(NOT($A21=""),VLOOKUP($A21,GENERAL!$A$3:C$216,3,FALSE),"")</f>
        <v>190x80</v>
      </c>
      <c r="D21" s="19" t="str">
        <f>IF(NOT($A21=""),VLOOKUP($A21,GENERAL!$A$3:D$216,4,FALSE),"")</f>
        <v>SOMMIER Con / Pic / Zaf / Arm</v>
      </c>
      <c r="F21" s="18">
        <f>IF(NOT($A21=""),VLOOKUP($A21,GENERAL!$A$3:G$216,7,FALSE),"")</f>
        <v>60500</v>
      </c>
      <c r="G21" s="18">
        <f t="shared" ref="G21:J21" si="20">IF(NOT($A21=""),CEILING($F21*(1+K21),50),"")</f>
        <v>84700</v>
      </c>
      <c r="H21" s="18">
        <f t="shared" si="20"/>
        <v>95600</v>
      </c>
      <c r="I21" s="18">
        <f t="shared" si="20"/>
        <v>99850</v>
      </c>
      <c r="J21" s="18">
        <f t="shared" si="20"/>
        <v>107700</v>
      </c>
      <c r="K21" s="15">
        <f>IF(NOT($A21=""),VLOOKUP($A21,GENERAL!$A$2:O$216,12,FALSE),"")</f>
        <v>0.4</v>
      </c>
      <c r="L21" s="15">
        <f>IF(NOT($A21=""),VLOOKUP($A21,GENERAL!$A$2:P$216,13,FALSE),"")</f>
        <v>0.58</v>
      </c>
      <c r="M21" s="15">
        <f>IF(NOT($A21=""),VLOOKUP($A21,GENERAL!$A$2:Q$216,14,FALSE),"")</f>
        <v>0.65</v>
      </c>
      <c r="N21" s="15">
        <f>IF(NOT($A21=""),VLOOKUP($A21,GENERAL!$A$2:R$216,15,FALSE),"")</f>
        <v>0.78</v>
      </c>
    </row>
    <row r="22" ht="15.75" customHeight="1">
      <c r="A22" s="13">
        <v>2090.0</v>
      </c>
      <c r="B22" s="19" t="str">
        <f>IF(NOT($A22=""),VLOOKUP($A22,GENERAL!$A$3:B$216,2,FALSE),"")</f>
        <v>MAXIKING</v>
      </c>
      <c r="C22" s="19" t="str">
        <f>IF(NOT($A22=""),VLOOKUP($A22,GENERAL!$A$3:C$216,3,FALSE),"")</f>
        <v>190x100</v>
      </c>
      <c r="D22" s="19" t="str">
        <f>IF(NOT($A22=""),VLOOKUP($A22,GENERAL!$A$3:D$216,4,FALSE),"")</f>
        <v>SOMMIER Con / Pic / Zaf / Arm</v>
      </c>
      <c r="F22" s="18">
        <f>IF(NOT($A22=""),VLOOKUP($A22,GENERAL!$A$3:G$216,7,FALSE),"")</f>
        <v>67500</v>
      </c>
      <c r="G22" s="18">
        <f t="shared" ref="G22:J22" si="21">IF(NOT($A22=""),CEILING($F22*(1+K22),50),"")</f>
        <v>94500</v>
      </c>
      <c r="H22" s="18">
        <f t="shared" si="21"/>
        <v>106650</v>
      </c>
      <c r="I22" s="18">
        <f t="shared" si="21"/>
        <v>111400</v>
      </c>
      <c r="J22" s="18">
        <f t="shared" si="21"/>
        <v>120150</v>
      </c>
      <c r="K22" s="15">
        <f>IF(NOT($A22=""),VLOOKUP($A22,GENERAL!$A$2:O$216,12,FALSE),"")</f>
        <v>0.4</v>
      </c>
      <c r="L22" s="15">
        <f>IF(NOT($A22=""),VLOOKUP($A22,GENERAL!$A$2:P$216,13,FALSE),"")</f>
        <v>0.58</v>
      </c>
      <c r="M22" s="15">
        <f>IF(NOT($A22=""),VLOOKUP($A22,GENERAL!$A$2:Q$216,14,FALSE),"")</f>
        <v>0.65</v>
      </c>
      <c r="N22" s="15">
        <f>IF(NOT($A22=""),VLOOKUP($A22,GENERAL!$A$2:R$216,15,FALSE),"")</f>
        <v>0.78</v>
      </c>
    </row>
    <row r="23" ht="15.75" customHeight="1">
      <c r="A23" s="13">
        <v>2091.0</v>
      </c>
      <c r="B23" s="19" t="str">
        <f>IF(NOT($A23=""),VLOOKUP($A23,GENERAL!$A$3:B$216,2,FALSE),"")</f>
        <v>MAXIKING</v>
      </c>
      <c r="C23" s="19" t="str">
        <f>IF(NOT($A23=""),VLOOKUP($A23,GENERAL!$A$3:C$216,3,FALSE),"")</f>
        <v>190x200</v>
      </c>
      <c r="D23" s="19" t="str">
        <f>IF(NOT($A23=""),VLOOKUP($A23,GENERAL!$A$3:D$216,4,FALSE),"")</f>
        <v>SOMMIER Con / Pic / Zaf / Arm</v>
      </c>
      <c r="F23" s="18">
        <f>IF(NOT($A23=""),VLOOKUP($A23,GENERAL!$A$3:G$216,7,FALSE),"")</f>
        <v>141400</v>
      </c>
      <c r="G23" s="18">
        <f t="shared" ref="G23:J23" si="22">IF(NOT($A23=""),CEILING($F23*(1+K23),50),"")</f>
        <v>198000</v>
      </c>
      <c r="H23" s="18">
        <f t="shared" si="22"/>
        <v>223450</v>
      </c>
      <c r="I23" s="18">
        <f t="shared" si="22"/>
        <v>233350</v>
      </c>
      <c r="J23" s="18">
        <f t="shared" si="22"/>
        <v>251700</v>
      </c>
      <c r="K23" s="15">
        <f>IF(NOT($A23=""),VLOOKUP($A23,GENERAL!$A$2:O$216,12,FALSE),"")</f>
        <v>0.4</v>
      </c>
      <c r="L23" s="15">
        <f>IF(NOT($A23=""),VLOOKUP($A23,GENERAL!$A$2:P$216,13,FALSE),"")</f>
        <v>0.58</v>
      </c>
      <c r="M23" s="15">
        <f>IF(NOT($A23=""),VLOOKUP($A23,GENERAL!$A$2:Q$216,14,FALSE),"")</f>
        <v>0.65</v>
      </c>
      <c r="N23" s="15">
        <f>IF(NOT($A23=""),VLOOKUP($A23,GENERAL!$A$2:R$216,15,FALSE),"")</f>
        <v>0.78</v>
      </c>
    </row>
    <row r="24" ht="15.75" customHeight="1">
      <c r="A24" s="13">
        <v>2092.0</v>
      </c>
      <c r="B24" s="19" t="str">
        <f>IF(NOT($A24=""),VLOOKUP($A24,GENERAL!$A$3:B$216,2,FALSE),"")</f>
        <v>MAXIKING</v>
      </c>
      <c r="C24" s="19" t="str">
        <f>IF(NOT($A24=""),VLOOKUP($A24,GENERAL!$A$3:C$216,3,FALSE),"")</f>
        <v>190x130</v>
      </c>
      <c r="D24" s="19" t="str">
        <f>IF(NOT($A24=""),VLOOKUP($A24,GENERAL!$A$3:D$216,4,FALSE),"")</f>
        <v>SOMMIER Con / Pic / Zaf / Arm</v>
      </c>
      <c r="F24" s="18">
        <f>IF(NOT($A24=""),VLOOKUP($A24,GENERAL!$A$3:G$216,7,FALSE),"")</f>
        <v>79800</v>
      </c>
      <c r="G24" s="18">
        <f t="shared" ref="G24:J24" si="23">IF(NOT($A24=""),CEILING($F24*(1+K24),50),"")</f>
        <v>111750</v>
      </c>
      <c r="H24" s="18">
        <f t="shared" si="23"/>
        <v>126100</v>
      </c>
      <c r="I24" s="18">
        <f t="shared" si="23"/>
        <v>131700</v>
      </c>
      <c r="J24" s="18">
        <f t="shared" si="23"/>
        <v>142050</v>
      </c>
      <c r="K24" s="15">
        <f>IF(NOT($A24=""),VLOOKUP($A24,GENERAL!$A$2:O$216,12,FALSE),"")</f>
        <v>0.4</v>
      </c>
      <c r="L24" s="15">
        <f>IF(NOT($A24=""),VLOOKUP($A24,GENERAL!$A$2:P$216,13,FALSE),"")</f>
        <v>0.58</v>
      </c>
      <c r="M24" s="15">
        <f>IF(NOT($A24=""),VLOOKUP($A24,GENERAL!$A$2:Q$216,14,FALSE),"")</f>
        <v>0.65</v>
      </c>
      <c r="N24" s="15">
        <f>IF(NOT($A24=""),VLOOKUP($A24,GENERAL!$A$2:R$216,15,FALSE),"")</f>
        <v>0.78</v>
      </c>
    </row>
    <row r="25" ht="15.75" customHeight="1">
      <c r="A25" s="13">
        <v>2093.0</v>
      </c>
      <c r="B25" s="19" t="str">
        <f>IF(NOT($A25=""),VLOOKUP($A25,GENERAL!$A$3:B$216,2,FALSE),"")</f>
        <v>MAXIKING</v>
      </c>
      <c r="C25" s="19" t="str">
        <f>IF(NOT($A25=""),VLOOKUP($A25,GENERAL!$A$3:C$216,3,FALSE),"")</f>
        <v>190x140</v>
      </c>
      <c r="D25" s="19" t="str">
        <f>IF(NOT($A25=""),VLOOKUP($A25,GENERAL!$A$3:D$216,4,FALSE),"")</f>
        <v>SOMMIER Con / Pic / Zaf / Arm</v>
      </c>
      <c r="F25" s="18">
        <f>IF(NOT($A25=""),VLOOKUP($A25,GENERAL!$A$3:G$216,7,FALSE),"")</f>
        <v>82000</v>
      </c>
      <c r="G25" s="18">
        <f t="shared" ref="G25:J25" si="24">IF(NOT($A25=""),CEILING($F25*(1+K25),50),"")</f>
        <v>114800</v>
      </c>
      <c r="H25" s="18">
        <f t="shared" si="24"/>
        <v>129600</v>
      </c>
      <c r="I25" s="18">
        <f t="shared" si="24"/>
        <v>135300</v>
      </c>
      <c r="J25" s="18">
        <f t="shared" si="24"/>
        <v>146000</v>
      </c>
      <c r="K25" s="15">
        <f>IF(NOT($A25=""),VLOOKUP($A25,GENERAL!$A$2:O$216,12,FALSE),"")</f>
        <v>0.4</v>
      </c>
      <c r="L25" s="15">
        <f>IF(NOT($A25=""),VLOOKUP($A25,GENERAL!$A$2:P$216,13,FALSE),"")</f>
        <v>0.58</v>
      </c>
      <c r="M25" s="15">
        <f>IF(NOT($A25=""),VLOOKUP($A25,GENERAL!$A$2:Q$216,14,FALSE),"")</f>
        <v>0.65</v>
      </c>
      <c r="N25" s="15">
        <f>IF(NOT($A25=""),VLOOKUP($A25,GENERAL!$A$2:R$216,15,FALSE),"")</f>
        <v>0.78</v>
      </c>
    </row>
    <row r="26" ht="15.75" customHeight="1">
      <c r="A26" s="13">
        <v>2120.0</v>
      </c>
      <c r="B26" s="19" t="str">
        <f>IF(NOT($A26=""),VLOOKUP($A26,GENERAL!$A$3:B$216,2,FALSE),"")</f>
        <v>ELEGANTE </v>
      </c>
      <c r="C26" s="19" t="str">
        <f>IF(NOT($A26=""),VLOOKUP($A26,GENERAL!$A$3:C$216,3,FALSE),"")</f>
        <v>190x80</v>
      </c>
      <c r="D26" s="19" t="str">
        <f>IF(NOT($A26=""),VLOOKUP($A26,GENERAL!$A$3:D$216,4,FALSE),"")</f>
        <v>SOMMIER ELEGANTE</v>
      </c>
      <c r="F26" s="18">
        <f>IF(NOT($A26=""),VLOOKUP($A26,GENERAL!$A$3:G$216,7,FALSE),"")</f>
        <v>42000</v>
      </c>
      <c r="G26" s="18">
        <f t="shared" ref="G26:J26" si="25">IF(NOT($A26=""),CEILING($F26*(1+K26),50),"")</f>
        <v>58800</v>
      </c>
      <c r="H26" s="18">
        <f t="shared" si="25"/>
        <v>66400</v>
      </c>
      <c r="I26" s="18">
        <f t="shared" si="25"/>
        <v>69300</v>
      </c>
      <c r="J26" s="18">
        <f t="shared" si="25"/>
        <v>74800</v>
      </c>
      <c r="K26" s="15">
        <f>IF(NOT($A26=""),VLOOKUP($A26,GENERAL!$A$2:O$216,12,FALSE),"")</f>
        <v>0.4</v>
      </c>
      <c r="L26" s="15">
        <f>IF(NOT($A26=""),VLOOKUP($A26,GENERAL!$A$2:P$216,13,FALSE),"")</f>
        <v>0.58</v>
      </c>
      <c r="M26" s="15">
        <f>IF(NOT($A26=""),VLOOKUP($A26,GENERAL!$A$2:Q$216,14,FALSE),"")</f>
        <v>0.65</v>
      </c>
      <c r="N26" s="15">
        <f>IF(NOT($A26=""),VLOOKUP($A26,GENERAL!$A$2:R$216,15,FALSE),"")</f>
        <v>0.78</v>
      </c>
    </row>
    <row r="27" ht="15.75" customHeight="1">
      <c r="A27" s="13">
        <v>2121.0</v>
      </c>
      <c r="B27" s="19" t="str">
        <f>IF(NOT($A27=""),VLOOKUP($A27,GENERAL!$A$3:B$216,2,FALSE),"")</f>
        <v>ELEGANTE </v>
      </c>
      <c r="C27" s="19" t="str">
        <f>IF(NOT($A27=""),VLOOKUP($A27,GENERAL!$A$3:C$216,3,FALSE),"")</f>
        <v>190x100</v>
      </c>
      <c r="D27" s="19" t="str">
        <f>IF(NOT($A27=""),VLOOKUP($A27,GENERAL!$A$3:D$216,4,FALSE),"")</f>
        <v>SOMMIER ELEGANTE</v>
      </c>
      <c r="F27" s="18">
        <f>IF(NOT($A27=""),VLOOKUP($A27,GENERAL!$A$3:G$216,7,FALSE),"")</f>
        <v>44000</v>
      </c>
      <c r="G27" s="18">
        <f t="shared" ref="G27:J27" si="26">IF(NOT($A27=""),CEILING($F27*(1+K27),50),"")</f>
        <v>61600</v>
      </c>
      <c r="H27" s="18">
        <f t="shared" si="26"/>
        <v>69550</v>
      </c>
      <c r="I27" s="18">
        <f t="shared" si="26"/>
        <v>72600</v>
      </c>
      <c r="J27" s="18">
        <f t="shared" si="26"/>
        <v>78350</v>
      </c>
      <c r="K27" s="15">
        <f>IF(NOT($A27=""),VLOOKUP($A27,GENERAL!$A$2:O$216,12,FALSE),"")</f>
        <v>0.4</v>
      </c>
      <c r="L27" s="15">
        <f>IF(NOT($A27=""),VLOOKUP($A27,GENERAL!$A$2:P$216,13,FALSE),"")</f>
        <v>0.58</v>
      </c>
      <c r="M27" s="15">
        <f>IF(NOT($A27=""),VLOOKUP($A27,GENERAL!$A$2:Q$216,14,FALSE),"")</f>
        <v>0.65</v>
      </c>
      <c r="N27" s="15">
        <f>IF(NOT($A27=""),VLOOKUP($A27,GENERAL!$A$2:R$216,15,FALSE),"")</f>
        <v>0.78</v>
      </c>
    </row>
    <row r="28" ht="15.75" customHeight="1">
      <c r="A28" s="13">
        <v>2122.0</v>
      </c>
      <c r="B28" s="19" t="str">
        <f>IF(NOT($A28=""),VLOOKUP($A28,GENERAL!$A$3:B$216,2,FALSE),"")</f>
        <v>ELEGANTE </v>
      </c>
      <c r="C28" s="19" t="str">
        <f>IF(NOT($A28=""),VLOOKUP($A28,GENERAL!$A$3:C$216,3,FALSE),"")</f>
        <v>190x130</v>
      </c>
      <c r="D28" s="19" t="str">
        <f>IF(NOT($A28=""),VLOOKUP($A28,GENERAL!$A$3:D$216,4,FALSE),"")</f>
        <v>SOMMIER ELEGANTE</v>
      </c>
      <c r="F28" s="18">
        <f>IF(NOT($A28=""),VLOOKUP($A28,GENERAL!$A$3:G$216,7,FALSE),"")</f>
        <v>47000</v>
      </c>
      <c r="G28" s="18">
        <f t="shared" ref="G28:J28" si="27">IF(NOT($A28=""),CEILING($F28*(1+K28),50),"")</f>
        <v>65800</v>
      </c>
      <c r="H28" s="18">
        <f t="shared" si="27"/>
        <v>74300</v>
      </c>
      <c r="I28" s="18">
        <f t="shared" si="27"/>
        <v>77550</v>
      </c>
      <c r="J28" s="18">
        <f t="shared" si="27"/>
        <v>83700</v>
      </c>
      <c r="K28" s="15">
        <f>IF(NOT($A28=""),VLOOKUP($A28,GENERAL!$A$2:O$216,12,FALSE),"")</f>
        <v>0.4</v>
      </c>
      <c r="L28" s="15">
        <f>IF(NOT($A28=""),VLOOKUP($A28,GENERAL!$A$2:P$216,13,FALSE),"")</f>
        <v>0.58</v>
      </c>
      <c r="M28" s="15">
        <f>IF(NOT($A28=""),VLOOKUP($A28,GENERAL!$A$2:Q$216,14,FALSE),"")</f>
        <v>0.65</v>
      </c>
      <c r="N28" s="15">
        <f>IF(NOT($A28=""),VLOOKUP($A28,GENERAL!$A$2:R$216,15,FALSE),"")</f>
        <v>0.78</v>
      </c>
    </row>
    <row r="29" ht="15.75" customHeight="1">
      <c r="A29" s="13">
        <v>2123.0</v>
      </c>
      <c r="B29" s="19" t="str">
        <f>IF(NOT($A29=""),VLOOKUP($A29,GENERAL!$A$3:B$216,2,FALSE),"")</f>
        <v>ELEGANTE </v>
      </c>
      <c r="C29" s="19" t="str">
        <f>IF(NOT($A29=""),VLOOKUP($A29,GENERAL!$A$3:C$216,3,FALSE),"")</f>
        <v>190x140</v>
      </c>
      <c r="D29" s="19" t="str">
        <f>IF(NOT($A29=""),VLOOKUP($A29,GENERAL!$A$3:D$216,4,FALSE),"")</f>
        <v>SOMMIER ELEGANTE</v>
      </c>
      <c r="F29" s="18">
        <f>IF(NOT($A29=""),VLOOKUP($A29,GENERAL!$A$3:G$216,7,FALSE),"")</f>
        <v>50000</v>
      </c>
      <c r="G29" s="18">
        <f t="shared" ref="G29:J29" si="28">IF(NOT($A29=""),CEILING($F29*(1+K29),50),"")</f>
        <v>70000</v>
      </c>
      <c r="H29" s="18">
        <f t="shared" si="28"/>
        <v>79000</v>
      </c>
      <c r="I29" s="18">
        <f t="shared" si="28"/>
        <v>82500</v>
      </c>
      <c r="J29" s="18">
        <f t="shared" si="28"/>
        <v>89000</v>
      </c>
      <c r="K29" s="15">
        <f>IF(NOT($A29=""),VLOOKUP($A29,GENERAL!$A$2:O$216,12,FALSE),"")</f>
        <v>0.4</v>
      </c>
      <c r="L29" s="15">
        <f>IF(NOT($A29=""),VLOOKUP($A29,GENERAL!$A$2:P$216,13,FALSE),"")</f>
        <v>0.58</v>
      </c>
      <c r="M29" s="15">
        <f>IF(NOT($A29=""),VLOOKUP($A29,GENERAL!$A$2:Q$216,14,FALSE),"")</f>
        <v>0.65</v>
      </c>
      <c r="N29" s="15">
        <f>IF(NOT($A29=""),VLOOKUP($A29,GENERAL!$A$2:R$216,15,FALSE),"")</f>
        <v>0.78</v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F30" s="18" t="str">
        <f>IF(NOT($A30=""),VLOOKUP($A30,GENERAL!$A$3:G$216,7,FALSE),"")</f>
        <v/>
      </c>
      <c r="G30" s="18" t="str">
        <f t="shared" ref="G30:J30" si="29">IF(NOT($A30=""),CEILING($F30*(1+K30),50),"")</f>
        <v/>
      </c>
      <c r="H30" s="18" t="str">
        <f t="shared" si="29"/>
        <v/>
      </c>
      <c r="I30" s="18" t="str">
        <f t="shared" si="29"/>
        <v/>
      </c>
      <c r="J30" s="18" t="str">
        <f t="shared" si="29"/>
        <v/>
      </c>
      <c r="K30" s="15" t="str">
        <f>IF(NOT($A30=""),VLOOKUP($A30,GENERAL!$A$2:O$216,12,FALSE),"")</f>
        <v/>
      </c>
      <c r="L30" s="15" t="str">
        <f>IF(NOT($A30=""),VLOOKUP($A30,GENERAL!$A$2:P$216,13,FALSE),"")</f>
        <v/>
      </c>
      <c r="M30" s="15" t="str">
        <f>IF(NOT($A30=""),VLOOKUP($A30,GENERAL!$A$2:Q$216,14,FALSE),"")</f>
        <v/>
      </c>
      <c r="N30" s="15" t="str">
        <f>IF(NOT($A30=""),VLOOKUP($A30,GENERAL!$A$2:R$216,15,FALSE),"")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F31" s="18" t="str">
        <f>IF(NOT($A31=""),VLOOKUP($A31,GENERAL!$A$3:G$216,7,FALSE),"")</f>
        <v/>
      </c>
      <c r="G31" s="18" t="str">
        <f t="shared" ref="G31:J31" si="30">IF(NOT($A31=""),CEILING($F31*(1+K31),50),"")</f>
        <v/>
      </c>
      <c r="H31" s="18" t="str">
        <f t="shared" si="30"/>
        <v/>
      </c>
      <c r="I31" s="18" t="str">
        <f t="shared" si="30"/>
        <v/>
      </c>
      <c r="J31" s="18" t="str">
        <f t="shared" si="30"/>
        <v/>
      </c>
      <c r="K31" s="15" t="str">
        <f>IF(NOT($A31=""),VLOOKUP($A31,GENERAL!$A$2:O$216,12,FALSE),"")</f>
        <v/>
      </c>
      <c r="L31" s="15" t="str">
        <f>IF(NOT($A31=""),VLOOKUP($A31,GENERAL!$A$2:P$216,13,FALSE),"")</f>
        <v/>
      </c>
      <c r="M31" s="15" t="str">
        <f>IF(NOT($A31=""),VLOOKUP($A31,GENERAL!$A$2:Q$216,14,FALSE),"")</f>
        <v/>
      </c>
      <c r="N31" s="15" t="str">
        <f>IF(NOT($A31=""),VLOOKUP($A31,GENERAL!$A$2:R$216,15,FALSE),"")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F32" s="18" t="str">
        <f>IF(NOT($A32=""),VLOOKUP($A32,GENERAL!$A$3:G$216,7,FALSE),"")</f>
        <v/>
      </c>
      <c r="G32" s="18" t="str">
        <f t="shared" ref="G32:J32" si="31">IF(NOT($A32=""),CEILING($F32*(1+K32),50),"")</f>
        <v/>
      </c>
      <c r="H32" s="18" t="str">
        <f t="shared" si="31"/>
        <v/>
      </c>
      <c r="I32" s="18" t="str">
        <f t="shared" si="31"/>
        <v/>
      </c>
      <c r="J32" s="18" t="str">
        <f t="shared" si="31"/>
        <v/>
      </c>
      <c r="K32" s="15" t="str">
        <f>IF(NOT($A32=""),VLOOKUP($A32,GENERAL!$A$2:O$216,12,FALSE),"")</f>
        <v/>
      </c>
      <c r="L32" s="15" t="str">
        <f>IF(NOT($A32=""),VLOOKUP($A32,GENERAL!$A$2:P$216,13,FALSE),"")</f>
        <v/>
      </c>
      <c r="M32" s="15" t="str">
        <f>IF(NOT($A32=""),VLOOKUP($A32,GENERAL!$A$2:Q$216,14,FALSE),"")</f>
        <v/>
      </c>
      <c r="N32" s="15" t="str">
        <f>IF(NOT($A32=""),VLOOKUP($A32,GENERAL!$A$2:R$216,15,FALSE),"")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F33" s="18" t="str">
        <f>IF(NOT($A33=""),VLOOKUP($A33,GENERAL!$A$3:G$216,7,FALSE),"")</f>
        <v/>
      </c>
      <c r="G33" s="18" t="str">
        <f t="shared" ref="G33:J33" si="32">IF(NOT($A33=""),CEILING($F33*(1+K33),50),"")</f>
        <v/>
      </c>
      <c r="H33" s="18" t="str">
        <f t="shared" si="32"/>
        <v/>
      </c>
      <c r="I33" s="18" t="str">
        <f t="shared" si="32"/>
        <v/>
      </c>
      <c r="J33" s="18" t="str">
        <f t="shared" si="32"/>
        <v/>
      </c>
      <c r="K33" s="15" t="str">
        <f>IF(NOT($A33=""),VLOOKUP($A33,GENERAL!$A$2:O$216,12,FALSE),"")</f>
        <v/>
      </c>
      <c r="L33" s="15" t="str">
        <f>IF(NOT($A33=""),VLOOKUP($A33,GENERAL!$A$2:P$216,13,FALSE),"")</f>
        <v/>
      </c>
      <c r="M33" s="15" t="str">
        <f>IF(NOT($A33=""),VLOOKUP($A33,GENERAL!$A$2:Q$216,14,FALSE),"")</f>
        <v/>
      </c>
      <c r="N33" s="15" t="str">
        <f>IF(NOT($A33=""),VLOOKUP($A33,GENERAL!$A$2:R$216,15,FALSE),"")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F34" s="18" t="str">
        <f>IF(NOT($A34=""),VLOOKUP($A34,GENERAL!$A$3:G$216,7,FALSE),"")</f>
        <v/>
      </c>
      <c r="G34" s="18" t="str">
        <f t="shared" ref="G34:J34" si="33">IF(NOT($A34=""),CEILING($F34*(1+K34),50),"")</f>
        <v/>
      </c>
      <c r="H34" s="18" t="str">
        <f t="shared" si="33"/>
        <v/>
      </c>
      <c r="I34" s="18" t="str">
        <f t="shared" si="33"/>
        <v/>
      </c>
      <c r="J34" s="18" t="str">
        <f t="shared" si="33"/>
        <v/>
      </c>
      <c r="K34" s="15" t="str">
        <f>IF(NOT($A34=""),VLOOKUP($A34,GENERAL!$A$2:O$216,12,FALSE),"")</f>
        <v/>
      </c>
      <c r="L34" s="15" t="str">
        <f>IF(NOT($A34=""),VLOOKUP($A34,GENERAL!$A$2:P$216,13,FALSE),"")</f>
        <v/>
      </c>
      <c r="M34" s="15" t="str">
        <f>IF(NOT($A34=""),VLOOKUP($A34,GENERAL!$A$2:Q$216,14,FALSE),"")</f>
        <v/>
      </c>
      <c r="N34" s="15" t="str">
        <f>IF(NOT($A34=""),VLOOKUP($A34,GENERAL!$A$2:R$216,15,FALSE),"")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F35" s="18" t="str">
        <f>IF(NOT($A35=""),VLOOKUP($A35,GENERAL!$A$3:G$216,7,FALSE),"")</f>
        <v/>
      </c>
      <c r="G35" s="18" t="str">
        <f t="shared" ref="G35:J35" si="34">IF(NOT($A35=""),CEILING($F35*(1+K35),50),"")</f>
        <v/>
      </c>
      <c r="H35" s="18" t="str">
        <f t="shared" si="34"/>
        <v/>
      </c>
      <c r="I35" s="18" t="str">
        <f t="shared" si="34"/>
        <v/>
      </c>
      <c r="J35" s="18" t="str">
        <f t="shared" si="34"/>
        <v/>
      </c>
      <c r="K35" s="15" t="str">
        <f>IF(NOT($A35=""),VLOOKUP($A35,GENERAL!$A$2:O$216,12,FALSE),"")</f>
        <v/>
      </c>
      <c r="L35" s="15" t="str">
        <f>IF(NOT($A35=""),VLOOKUP($A35,GENERAL!$A$2:P$216,13,FALSE),"")</f>
        <v/>
      </c>
      <c r="M35" s="15" t="str">
        <f>IF(NOT($A35=""),VLOOKUP($A35,GENERAL!$A$2:Q$216,14,FALSE),"")</f>
        <v/>
      </c>
      <c r="N35" s="15" t="str">
        <f>IF(NOT($A35=""),VLOOKUP($A35,GENERAL!$A$2:R$216,15,FALSE),"")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F36" s="18" t="str">
        <f>IF(NOT($A36=""),VLOOKUP($A36,GENERAL!$A$3:G$216,7,FALSE),"")</f>
        <v/>
      </c>
      <c r="G36" s="18" t="str">
        <f t="shared" ref="G36:J36" si="35">IF(NOT($A36=""),CEILING($F36*(1+K36),50),"")</f>
        <v/>
      </c>
      <c r="H36" s="18" t="str">
        <f t="shared" si="35"/>
        <v/>
      </c>
      <c r="I36" s="18" t="str">
        <f t="shared" si="35"/>
        <v/>
      </c>
      <c r="J36" s="18" t="str">
        <f t="shared" si="35"/>
        <v/>
      </c>
      <c r="K36" s="15" t="str">
        <f>IF(NOT($A36=""),VLOOKUP($A36,GENERAL!$A$2:O$216,12,FALSE),"")</f>
        <v/>
      </c>
      <c r="L36" s="15" t="str">
        <f>IF(NOT($A36=""),VLOOKUP($A36,GENERAL!$A$2:P$216,13,FALSE),"")</f>
        <v/>
      </c>
      <c r="M36" s="15" t="str">
        <f>IF(NOT($A36=""),VLOOKUP($A36,GENERAL!$A$2:Q$216,14,FALSE),"")</f>
        <v/>
      </c>
      <c r="N36" s="15" t="str">
        <f>IF(NOT($A36=""),VLOOKUP($A36,GENERAL!$A$2:R$216,15,FALSE),"")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F37" s="18" t="str">
        <f>IF(NOT($A37=""),VLOOKUP($A37,GENERAL!$A$3:G$216,7,FALSE),"")</f>
        <v/>
      </c>
      <c r="G37" s="18" t="str">
        <f t="shared" ref="G37:J37" si="36">IF(NOT($A37=""),CEILING($F37*(1+K37),50),"")</f>
        <v/>
      </c>
      <c r="H37" s="18" t="str">
        <f t="shared" si="36"/>
        <v/>
      </c>
      <c r="I37" s="18" t="str">
        <f t="shared" si="36"/>
        <v/>
      </c>
      <c r="J37" s="18" t="str">
        <f t="shared" si="36"/>
        <v/>
      </c>
      <c r="K37" s="15" t="str">
        <f>IF(NOT($A37=""),VLOOKUP($A37,GENERAL!$A$2:O$216,12,FALSE),"")</f>
        <v/>
      </c>
      <c r="L37" s="15" t="str">
        <f>IF(NOT($A37=""),VLOOKUP($A37,GENERAL!$A$2:P$216,13,FALSE),"")</f>
        <v/>
      </c>
      <c r="M37" s="15" t="str">
        <f>IF(NOT($A37=""),VLOOKUP($A37,GENERAL!$A$2:Q$216,14,FALSE),"")</f>
        <v/>
      </c>
      <c r="N37" s="15" t="str">
        <f>IF(NOT($A37=""),VLOOKUP($A37,GENERAL!$A$2:R$216,15,FALSE),"")</f>
        <v/>
      </c>
    </row>
    <row r="38" ht="15.75" customHeight="1">
      <c r="B38" s="19" t="str">
        <f>IF(NOT($A38=""),VLOOKUP($A38,GENERAL!$A$3:B$216,2,FALSE),"")</f>
        <v/>
      </c>
      <c r="C38" s="19" t="str">
        <f>IF(NOT($A38=""),VLOOKUP($A38,GENERAL!$A$3:C$216,3,FALSE),"")</f>
        <v/>
      </c>
      <c r="D38" s="19" t="str">
        <f>IF(NOT($A38=""),VLOOKUP($A38,GENERAL!$A$3:D$216,4,FALSE),"")</f>
        <v/>
      </c>
      <c r="F38" s="18" t="str">
        <f>IF(NOT($A38=""),VLOOKUP($A38,GENERAL!$A$3:G$216,7,FALSE),"")</f>
        <v/>
      </c>
      <c r="G38" s="18" t="str">
        <f t="shared" ref="G38:J38" si="37">IF(NOT($A38=""),CEILING($F38*(1+K38),50),"")</f>
        <v/>
      </c>
      <c r="H38" s="18" t="str">
        <f t="shared" si="37"/>
        <v/>
      </c>
      <c r="I38" s="18" t="str">
        <f t="shared" si="37"/>
        <v/>
      </c>
      <c r="J38" s="18" t="str">
        <f t="shared" si="37"/>
        <v/>
      </c>
      <c r="K38" s="15" t="str">
        <f>IF(NOT($A38=""),VLOOKUP($A38,GENERAL!$A$2:O$216,12,FALSE),"")</f>
        <v/>
      </c>
      <c r="L38" s="15" t="str">
        <f>IF(NOT($A38=""),VLOOKUP($A38,GENERAL!$A$2:P$216,13,FALSE),"")</f>
        <v/>
      </c>
      <c r="M38" s="15" t="str">
        <f>IF(NOT($A38=""),VLOOKUP($A38,GENERAL!$A$2:Q$216,14,FALSE),"")</f>
        <v/>
      </c>
      <c r="N38" s="15" t="str">
        <f>IF(NOT($A38=""),VLOOKUP($A38,GENERAL!$A$2:R$216,15,FALSE),"")</f>
        <v/>
      </c>
    </row>
    <row r="39" ht="15.75" customHeight="1">
      <c r="B39" s="19" t="str">
        <f>IF(NOT($A39=""),VLOOKUP($A39,GENERAL!$A$3:B$216,2,FALSE),"")</f>
        <v/>
      </c>
      <c r="C39" s="19" t="str">
        <f>IF(NOT($A39=""),VLOOKUP($A39,GENERAL!$A$3:C$216,3,FALSE),"")</f>
        <v/>
      </c>
      <c r="D39" s="19" t="str">
        <f>IF(NOT($A39=""),VLOOKUP($A39,GENERAL!$A$3:D$216,4,FALSE),"")</f>
        <v/>
      </c>
      <c r="F39" s="18" t="str">
        <f>IF(NOT($A39=""),VLOOKUP($A39,GENERAL!$A$3:G$216,7,FALSE),"")</f>
        <v/>
      </c>
      <c r="G39" s="18" t="str">
        <f t="shared" ref="G39:J39" si="38">IF(NOT($A39=""),CEILING($F39*(1+K39),50),"")</f>
        <v/>
      </c>
      <c r="H39" s="18" t="str">
        <f t="shared" si="38"/>
        <v/>
      </c>
      <c r="I39" s="18" t="str">
        <f t="shared" si="38"/>
        <v/>
      </c>
      <c r="J39" s="18" t="str">
        <f t="shared" si="38"/>
        <v/>
      </c>
      <c r="K39" s="15" t="str">
        <f>IF(NOT($A39=""),VLOOKUP($A39,GENERAL!$A$2:O$216,12,FALSE),"")</f>
        <v/>
      </c>
      <c r="L39" s="15" t="str">
        <f>IF(NOT($A39=""),VLOOKUP($A39,GENERAL!$A$2:P$216,13,FALSE),"")</f>
        <v/>
      </c>
      <c r="M39" s="15" t="str">
        <f>IF(NOT($A39=""),VLOOKUP($A39,GENERAL!$A$2:Q$216,14,FALSE),"")</f>
        <v/>
      </c>
      <c r="N39" s="15" t="str">
        <f>IF(NOT($A39=""),VLOOKUP($A39,GENERAL!$A$2:R$216,15,FALSE),"")</f>
        <v/>
      </c>
    </row>
    <row r="40" ht="15.75" customHeight="1">
      <c r="B40" s="19" t="str">
        <f>IF(NOT($A40=""),VLOOKUP($A40,GENERAL!$A$3:B$216,2,FALSE),"")</f>
        <v/>
      </c>
      <c r="C40" s="19" t="str">
        <f>IF(NOT($A40=""),VLOOKUP($A40,GENERAL!$A$3:C$216,3,FALSE),"")</f>
        <v/>
      </c>
      <c r="D40" s="19" t="str">
        <f>IF(NOT($A40=""),VLOOKUP($A40,GENERAL!$A$3:D$216,4,FALSE),"")</f>
        <v/>
      </c>
      <c r="F40" s="18" t="str">
        <f>IF(NOT($A40=""),VLOOKUP($A40,GENERAL!$A$3:G$216,7,FALSE),"")</f>
        <v/>
      </c>
      <c r="G40" s="18" t="str">
        <f t="shared" ref="G40:J40" si="39">IF(NOT($A40=""),CEILING($F40*(1+K40),50),"")</f>
        <v/>
      </c>
      <c r="H40" s="18" t="str">
        <f t="shared" si="39"/>
        <v/>
      </c>
      <c r="I40" s="18" t="str">
        <f t="shared" si="39"/>
        <v/>
      </c>
      <c r="J40" s="18" t="str">
        <f t="shared" si="39"/>
        <v/>
      </c>
      <c r="K40" s="15" t="str">
        <f>IF(NOT($A40=""),VLOOKUP($A40,GENERAL!$A$2:O$216,12,FALSE),"")</f>
        <v/>
      </c>
      <c r="L40" s="15" t="str">
        <f>IF(NOT($A40=""),VLOOKUP($A40,GENERAL!$A$2:P$216,13,FALSE),"")</f>
        <v/>
      </c>
      <c r="M40" s="15" t="str">
        <f>IF(NOT($A40=""),VLOOKUP($A40,GENERAL!$A$2:Q$216,14,FALSE),"")</f>
        <v/>
      </c>
      <c r="N40" s="15" t="str">
        <f>IF(NOT($A40=""),VLOOKUP($A40,GENERAL!$A$2:R$216,15,FALSE),"")</f>
        <v/>
      </c>
    </row>
    <row r="41" ht="15.75" customHeight="1">
      <c r="B41" s="19" t="str">
        <f>IF(NOT($A41=""),VLOOKUP($A41,GENERAL!$A$3:B$216,2,FALSE),"")</f>
        <v/>
      </c>
      <c r="C41" s="19" t="str">
        <f>IF(NOT($A41=""),VLOOKUP($A41,GENERAL!$A$3:C$216,3,FALSE),"")</f>
        <v/>
      </c>
      <c r="D41" s="19" t="str">
        <f>IF(NOT($A41=""),VLOOKUP($A41,GENERAL!$A$3:D$216,4,FALSE),"")</f>
        <v/>
      </c>
      <c r="F41" s="18" t="str">
        <f>IF(NOT($A41=""),VLOOKUP($A41,GENERAL!$A$3:G$216,7,FALSE),"")</f>
        <v/>
      </c>
      <c r="G41" s="18" t="str">
        <f t="shared" ref="G41:J41" si="40">IF(NOT($A41=""),CEILING($F41*(1+K41),50),"")</f>
        <v/>
      </c>
      <c r="H41" s="18" t="str">
        <f t="shared" si="40"/>
        <v/>
      </c>
      <c r="I41" s="18" t="str">
        <f t="shared" si="40"/>
        <v/>
      </c>
      <c r="J41" s="18" t="str">
        <f t="shared" si="40"/>
        <v/>
      </c>
      <c r="K41" s="15" t="str">
        <f>IF(NOT($A41=""),VLOOKUP($A41,GENERAL!$A$2:O$216,12,FALSE),"")</f>
        <v/>
      </c>
      <c r="L41" s="15" t="str">
        <f>IF(NOT($A41=""),VLOOKUP($A41,GENERAL!$A$2:P$216,13,FALSE),"")</f>
        <v/>
      </c>
      <c r="M41" s="15" t="str">
        <f>IF(NOT($A41=""),VLOOKUP($A41,GENERAL!$A$2:Q$216,14,FALSE),"")</f>
        <v/>
      </c>
      <c r="N41" s="15" t="str">
        <f>IF(NOT($A41=""),VLOOKUP($A41,GENERAL!$A$2:R$216,15,FALSE),"")</f>
        <v/>
      </c>
    </row>
    <row r="42" ht="15.75" customHeight="1">
      <c r="B42" s="19" t="str">
        <f>IF(NOT($A42=""),VLOOKUP($A42,GENERAL!$A$3:B$216,2,FALSE),"")</f>
        <v/>
      </c>
      <c r="C42" s="19" t="str">
        <f>IF(NOT($A42=""),VLOOKUP($A42,GENERAL!$A$3:C$216,3,FALSE),"")</f>
        <v/>
      </c>
      <c r="D42" s="19" t="str">
        <f>IF(NOT($A42=""),VLOOKUP($A42,GENERAL!$A$3:D$216,4,FALSE),"")</f>
        <v/>
      </c>
      <c r="F42" s="18" t="str">
        <f>IF(NOT($A42=""),VLOOKUP($A42,GENERAL!$A$3:G$216,7,FALSE),"")</f>
        <v/>
      </c>
      <c r="G42" s="18" t="str">
        <f t="shared" ref="G42:J42" si="41">IF(NOT($A42=""),CEILING($F42*(1+K42),50),"")</f>
        <v/>
      </c>
      <c r="H42" s="18" t="str">
        <f t="shared" si="41"/>
        <v/>
      </c>
      <c r="I42" s="18" t="str">
        <f t="shared" si="41"/>
        <v/>
      </c>
      <c r="J42" s="18" t="str">
        <f t="shared" si="41"/>
        <v/>
      </c>
      <c r="K42" s="15" t="str">
        <f>IF(NOT($A42=""),VLOOKUP($A42,GENERAL!$A$2:O$216,12,FALSE),"")</f>
        <v/>
      </c>
      <c r="L42" s="15" t="str">
        <f>IF(NOT($A42=""),VLOOKUP($A42,GENERAL!$A$2:P$216,13,FALSE),"")</f>
        <v/>
      </c>
      <c r="M42" s="15" t="str">
        <f>IF(NOT($A42=""),VLOOKUP($A42,GENERAL!$A$2:Q$216,14,FALSE),"")</f>
        <v/>
      </c>
      <c r="N42" s="15" t="str">
        <f>IF(NOT($A42=""),VLOOKUP($A42,GENERAL!$A$2:R$216,15,FALSE),"")</f>
        <v/>
      </c>
    </row>
    <row r="43" ht="15.75" customHeight="1">
      <c r="B43" s="19" t="str">
        <f>IF(NOT($A43=""),VLOOKUP($A43,GENERAL!$A$3:B$216,2,FALSE),"")</f>
        <v/>
      </c>
      <c r="C43" s="19" t="str">
        <f>IF(NOT($A43=""),VLOOKUP($A43,GENERAL!$A$3:C$216,3,FALSE),"")</f>
        <v/>
      </c>
      <c r="D43" s="19" t="str">
        <f>IF(NOT($A43=""),VLOOKUP($A43,GENERAL!$A$3:D$216,4,FALSE),"")</f>
        <v/>
      </c>
      <c r="F43" s="18" t="str">
        <f>IF(NOT($A43=""),VLOOKUP($A43,GENERAL!$A$3:G$216,7,FALSE),"")</f>
        <v/>
      </c>
      <c r="G43" s="18" t="str">
        <f t="shared" ref="G43:J43" si="42">IF(NOT($A43=""),CEILING($F43*(1+K43),50),"")</f>
        <v/>
      </c>
      <c r="H43" s="18" t="str">
        <f t="shared" si="42"/>
        <v/>
      </c>
      <c r="I43" s="18" t="str">
        <f t="shared" si="42"/>
        <v/>
      </c>
      <c r="J43" s="18" t="str">
        <f t="shared" si="42"/>
        <v/>
      </c>
      <c r="K43" s="15" t="str">
        <f>IF(NOT($A43=""),VLOOKUP($A43,GENERAL!$A$2:O$216,12,FALSE),"")</f>
        <v/>
      </c>
      <c r="L43" s="15" t="str">
        <f>IF(NOT($A43=""),VLOOKUP($A43,GENERAL!$A$2:P$216,13,FALSE),"")</f>
        <v/>
      </c>
      <c r="M43" s="15" t="str">
        <f>IF(NOT($A43=""),VLOOKUP($A43,GENERAL!$A$2:Q$216,14,FALSE),"")</f>
        <v/>
      </c>
      <c r="N43" s="15" t="str">
        <f>IF(NOT($A43=""),VLOOKUP($A43,GENERAL!$A$2:R$216,15,FALSE),"")</f>
        <v/>
      </c>
    </row>
    <row r="44" ht="15.75" customHeight="1">
      <c r="B44" s="19" t="str">
        <f>IF(NOT($A44=""),VLOOKUP($A44,GENERAL!$A$3:B$216,2,FALSE),"")</f>
        <v/>
      </c>
      <c r="C44" s="19" t="str">
        <f>IF(NOT($A44=""),VLOOKUP($A44,GENERAL!$A$3:C$216,3,FALSE),"")</f>
        <v/>
      </c>
      <c r="D44" s="19" t="str">
        <f>IF(NOT($A44=""),VLOOKUP($A44,GENERAL!$A$3:D$216,4,FALSE),"")</f>
        <v/>
      </c>
      <c r="F44" s="18" t="str">
        <f>IF(NOT($A44=""),VLOOKUP($A44,GENERAL!$A$3:G$216,7,FALSE),"")</f>
        <v/>
      </c>
      <c r="G44" s="18" t="str">
        <f t="shared" ref="G44:J44" si="43">IF(NOT($A44=""),CEILING($F44*(1+K44),50),"")</f>
        <v/>
      </c>
      <c r="H44" s="18" t="str">
        <f t="shared" si="43"/>
        <v/>
      </c>
      <c r="I44" s="18" t="str">
        <f t="shared" si="43"/>
        <v/>
      </c>
      <c r="J44" s="18" t="str">
        <f t="shared" si="43"/>
        <v/>
      </c>
      <c r="K44" s="15" t="str">
        <f>IF(NOT($A44=""),VLOOKUP($A44,GENERAL!$A$2:O$216,12,FALSE),"")</f>
        <v/>
      </c>
      <c r="L44" s="15" t="str">
        <f>IF(NOT($A44=""),VLOOKUP($A44,GENERAL!$A$2:P$216,13,FALSE),"")</f>
        <v/>
      </c>
      <c r="M44" s="15" t="str">
        <f>IF(NOT($A44=""),VLOOKUP($A44,GENERAL!$A$2:Q$216,14,FALSE),"")</f>
        <v/>
      </c>
      <c r="N44" s="15" t="str">
        <f>IF(NOT($A44=""),VLOOKUP($A44,GENERAL!$A$2:R$216,15,FALSE),"")</f>
        <v/>
      </c>
    </row>
    <row r="45" ht="15.75" customHeight="1">
      <c r="B45" s="19" t="str">
        <f>IF(NOT($A45=""),VLOOKUP($A45,GENERAL!$A$3:B$216,2,FALSE),"")</f>
        <v/>
      </c>
      <c r="C45" s="19" t="str">
        <f>IF(NOT($A45=""),VLOOKUP($A45,GENERAL!$A$3:C$216,3,FALSE),"")</f>
        <v/>
      </c>
      <c r="D45" s="19" t="str">
        <f>IF(NOT($A45=""),VLOOKUP($A45,GENERAL!$A$3:D$216,4,FALSE),"")</f>
        <v/>
      </c>
      <c r="F45" s="18" t="str">
        <f>IF(NOT($A45=""),VLOOKUP($A45,GENERAL!$A$3:G$216,7,FALSE),"")</f>
        <v/>
      </c>
      <c r="G45" s="18" t="str">
        <f t="shared" ref="G45:J45" si="44">IF(NOT($A45=""),CEILING($F45*(1+K45),50),"")</f>
        <v/>
      </c>
      <c r="H45" s="18" t="str">
        <f t="shared" si="44"/>
        <v/>
      </c>
      <c r="I45" s="18" t="str">
        <f t="shared" si="44"/>
        <v/>
      </c>
      <c r="J45" s="18" t="str">
        <f t="shared" si="44"/>
        <v/>
      </c>
      <c r="K45" s="15" t="str">
        <f>IF(NOT($A45=""),VLOOKUP($A45,GENERAL!$A$2:O$216,12,FALSE),"")</f>
        <v/>
      </c>
      <c r="L45" s="15" t="str">
        <f>IF(NOT($A45=""),VLOOKUP($A45,GENERAL!$A$2:P$216,13,FALSE),"")</f>
        <v/>
      </c>
      <c r="M45" s="15" t="str">
        <f>IF(NOT($A45=""),VLOOKUP($A45,GENERAL!$A$2:Q$216,14,FALSE),"")</f>
        <v/>
      </c>
      <c r="N45" s="15" t="str">
        <f>IF(NOT($A45=""),VLOOKUP($A45,GENERAL!$A$2:R$216,15,FALSE),"")</f>
        <v/>
      </c>
    </row>
    <row r="46" ht="15.75" customHeight="1">
      <c r="B46" s="19" t="str">
        <f>IF(NOT($A46=""),VLOOKUP($A46,GENERAL!$A$3:B$216,2,FALSE),"")</f>
        <v/>
      </c>
      <c r="C46" s="19" t="str">
        <f>IF(NOT($A46=""),VLOOKUP($A46,GENERAL!$A$3:C$216,3,FALSE),"")</f>
        <v/>
      </c>
      <c r="D46" s="19" t="str">
        <f>IF(NOT($A46=""),VLOOKUP($A46,GENERAL!$A$3:D$216,4,FALSE),"")</f>
        <v/>
      </c>
      <c r="F46" s="18" t="str">
        <f>IF(NOT($A46=""),VLOOKUP($A46,GENERAL!$A$3:G$216,7,FALSE),"")</f>
        <v/>
      </c>
      <c r="G46" s="18" t="str">
        <f t="shared" ref="G46:J46" si="45">IF(NOT($A46=""),CEILING($F46*(1+K46),50),"")</f>
        <v/>
      </c>
      <c r="H46" s="18" t="str">
        <f t="shared" si="45"/>
        <v/>
      </c>
      <c r="I46" s="18" t="str">
        <f t="shared" si="45"/>
        <v/>
      </c>
      <c r="J46" s="18" t="str">
        <f t="shared" si="45"/>
        <v/>
      </c>
      <c r="K46" s="15" t="str">
        <f>IF(NOT($A46=""),VLOOKUP($A46,GENERAL!$A$2:O$216,12,FALSE),"")</f>
        <v/>
      </c>
      <c r="L46" s="15" t="str">
        <f>IF(NOT($A46=""),VLOOKUP($A46,GENERAL!$A$2:P$216,13,FALSE),"")</f>
        <v/>
      </c>
      <c r="M46" s="15" t="str">
        <f>IF(NOT($A46=""),VLOOKUP($A46,GENERAL!$A$2:Q$216,14,FALSE),"")</f>
        <v/>
      </c>
      <c r="N46" s="15" t="str">
        <f>IF(NOT($A46=""),VLOOKUP($A46,GENERAL!$A$2:R$216,15,FALSE),"")</f>
        <v/>
      </c>
    </row>
    <row r="47" ht="15.75" customHeight="1">
      <c r="B47" s="19" t="str">
        <f>IF(NOT($A47=""),VLOOKUP($A47,GENERAL!$A$3:B$216,2,FALSE),"")</f>
        <v/>
      </c>
      <c r="C47" s="19" t="str">
        <f>IF(NOT($A47=""),VLOOKUP($A47,GENERAL!$A$3:C$216,3,FALSE),"")</f>
        <v/>
      </c>
      <c r="D47" s="19" t="str">
        <f>IF(NOT($A47=""),VLOOKUP($A47,GENERAL!$A$3:D$216,4,FALSE),"")</f>
        <v/>
      </c>
      <c r="F47" s="18" t="str">
        <f>IF(NOT($A47=""),VLOOKUP($A47,GENERAL!$A$3:G$216,7,FALSE),"")</f>
        <v/>
      </c>
      <c r="G47" s="18" t="str">
        <f t="shared" ref="G47:J47" si="46">IF(NOT($A47=""),CEILING($F47*(1+K47),50),"")</f>
        <v/>
      </c>
      <c r="H47" s="18" t="str">
        <f t="shared" si="46"/>
        <v/>
      </c>
      <c r="I47" s="18" t="str">
        <f t="shared" si="46"/>
        <v/>
      </c>
      <c r="J47" s="18" t="str">
        <f t="shared" si="46"/>
        <v/>
      </c>
      <c r="K47" s="15" t="str">
        <f>IF(NOT($A47=""),VLOOKUP($A47,GENERAL!$A$2:O$216,12,FALSE),"")</f>
        <v/>
      </c>
      <c r="L47" s="15" t="str">
        <f>IF(NOT($A47=""),VLOOKUP($A47,GENERAL!$A$2:P$216,13,FALSE),"")</f>
        <v/>
      </c>
      <c r="M47" s="15" t="str">
        <f>IF(NOT($A47=""),VLOOKUP($A47,GENERAL!$A$2:Q$216,14,FALSE),"")</f>
        <v/>
      </c>
      <c r="N47" s="15" t="str">
        <f>IF(NOT($A47=""),VLOOKUP($A47,GENERAL!$A$2:R$216,15,FALSE),"")</f>
        <v/>
      </c>
    </row>
    <row r="48" ht="15.75" customHeight="1">
      <c r="B48" s="19" t="str">
        <f>IF(NOT($A48=""),VLOOKUP($A48,GENERAL!$A$3:B$216,2,FALSE),"")</f>
        <v/>
      </c>
      <c r="C48" s="19" t="str">
        <f>IF(NOT($A48=""),VLOOKUP($A48,GENERAL!$A$3:C$216,3,FALSE),"")</f>
        <v/>
      </c>
      <c r="D48" s="19" t="str">
        <f>IF(NOT($A48=""),VLOOKUP($A48,GENERAL!$A$3:D$216,4,FALSE),"")</f>
        <v/>
      </c>
      <c r="F48" s="18" t="str">
        <f>IF(NOT($A48=""),VLOOKUP($A48,GENERAL!$A$3:G$216,7,FALSE),"")</f>
        <v/>
      </c>
      <c r="G48" s="18" t="str">
        <f t="shared" ref="G48:J48" si="47">IF(NOT($A48=""),CEILING($F48*(1+K48),50),"")</f>
        <v/>
      </c>
      <c r="H48" s="18" t="str">
        <f t="shared" si="47"/>
        <v/>
      </c>
      <c r="I48" s="18" t="str">
        <f t="shared" si="47"/>
        <v/>
      </c>
      <c r="J48" s="18" t="str">
        <f t="shared" si="47"/>
        <v/>
      </c>
      <c r="K48" s="15" t="str">
        <f>IF(NOT($A48=""),VLOOKUP($A48,GENERAL!$A$2:O$216,12,FALSE),"")</f>
        <v/>
      </c>
      <c r="L48" s="15" t="str">
        <f>IF(NOT($A48=""),VLOOKUP($A48,GENERAL!$A$2:P$216,13,FALSE),"")</f>
        <v/>
      </c>
      <c r="M48" s="15" t="str">
        <f>IF(NOT($A48=""),VLOOKUP($A48,GENERAL!$A$2:Q$216,14,FALSE),"")</f>
        <v/>
      </c>
      <c r="N48" s="15" t="str">
        <f>IF(NOT($A48=""),VLOOKUP($A48,GENERAL!$A$2:R$216,15,FALSE),"")</f>
        <v/>
      </c>
    </row>
    <row r="49" ht="15.75" customHeight="1">
      <c r="B49" s="19" t="str">
        <f>IF(NOT($A49=""),VLOOKUP($A49,GENERAL!$A$3:B$216,2,FALSE),"")</f>
        <v/>
      </c>
      <c r="C49" s="19" t="str">
        <f>IF(NOT($A49=""),VLOOKUP($A49,GENERAL!$A$3:C$216,3,FALSE),"")</f>
        <v/>
      </c>
      <c r="D49" s="19" t="str">
        <f>IF(NOT($A49=""),VLOOKUP($A49,GENERAL!$A$3:D$216,4,FALSE),"")</f>
        <v/>
      </c>
      <c r="F49" s="18" t="str">
        <f>IF(NOT($A49=""),VLOOKUP($A49,GENERAL!$A$3:G$216,7,FALSE),"")</f>
        <v/>
      </c>
      <c r="G49" s="18" t="str">
        <f t="shared" ref="G49:J49" si="48">IF(NOT($A49=""),CEILING($F49*(1+K49),50),"")</f>
        <v/>
      </c>
      <c r="H49" s="18" t="str">
        <f t="shared" si="48"/>
        <v/>
      </c>
      <c r="I49" s="18" t="str">
        <f t="shared" si="48"/>
        <v/>
      </c>
      <c r="J49" s="18" t="str">
        <f t="shared" si="48"/>
        <v/>
      </c>
      <c r="K49" s="15" t="str">
        <f>IF(NOT($A49=""),VLOOKUP($A49,GENERAL!$A$2:O$216,12,FALSE),"")</f>
        <v/>
      </c>
      <c r="L49" s="15" t="str">
        <f>IF(NOT($A49=""),VLOOKUP($A49,GENERAL!$A$2:P$216,13,FALSE),"")</f>
        <v/>
      </c>
      <c r="M49" s="15" t="str">
        <f>IF(NOT($A49=""),VLOOKUP($A49,GENERAL!$A$2:Q$216,14,FALSE),"")</f>
        <v/>
      </c>
      <c r="N49" s="15" t="str">
        <f>IF(NOT($A49=""),VLOOKUP($A49,GENERAL!$A$2:R$216,15,FALSE),"")</f>
        <v/>
      </c>
    </row>
    <row r="50" ht="15.75" customHeight="1">
      <c r="B50" s="19" t="str">
        <f>IF(NOT($A50=""),VLOOKUP($A50,GENERAL!$A$3:B$216,2,FALSE),"")</f>
        <v/>
      </c>
      <c r="C50" s="19" t="str">
        <f>IF(NOT($A50=""),VLOOKUP($A50,GENERAL!$A$3:C$216,3,FALSE),"")</f>
        <v/>
      </c>
      <c r="D50" s="19" t="str">
        <f>IF(NOT($A50=""),VLOOKUP($A50,GENERAL!$A$3:D$216,4,FALSE),"")</f>
        <v/>
      </c>
      <c r="F50" s="18" t="str">
        <f>IF(NOT($A50=""),VLOOKUP($A50,GENERAL!$A$3:G$216,7,FALSE),"")</f>
        <v/>
      </c>
      <c r="G50" s="18" t="str">
        <f t="shared" ref="G50:J50" si="49">IF(NOT($A50=""),CEILING($F50*(1+K50),50),"")</f>
        <v/>
      </c>
      <c r="H50" s="18" t="str">
        <f t="shared" si="49"/>
        <v/>
      </c>
      <c r="I50" s="18" t="str">
        <f t="shared" si="49"/>
        <v/>
      </c>
      <c r="J50" s="18" t="str">
        <f t="shared" si="49"/>
        <v/>
      </c>
      <c r="K50" s="15" t="str">
        <f>IF(NOT($A50=""),VLOOKUP($A50,GENERAL!$A$2:O$216,12,FALSE),"")</f>
        <v/>
      </c>
      <c r="L50" s="15" t="str">
        <f>IF(NOT($A50=""),VLOOKUP($A50,GENERAL!$A$2:P$216,13,FALSE),"")</f>
        <v/>
      </c>
      <c r="M50" s="15" t="str">
        <f>IF(NOT($A50=""),VLOOKUP($A50,GENERAL!$A$2:Q$216,14,FALSE),"")</f>
        <v/>
      </c>
      <c r="N50" s="15" t="str">
        <f>IF(NOT($A50=""),VLOOKUP($A50,GENERAL!$A$2:R$216,15,FALSE),"")</f>
        <v/>
      </c>
    </row>
    <row r="51" ht="15.75" customHeight="1">
      <c r="B51" s="19" t="str">
        <f>IF(NOT($A51=""),VLOOKUP($A51,GENERAL!$A$3:B$216,2,FALSE),"")</f>
        <v/>
      </c>
      <c r="C51" s="19" t="str">
        <f>IF(NOT($A51=""),VLOOKUP($A51,GENERAL!$A$3:C$216,3,FALSE),"")</f>
        <v/>
      </c>
      <c r="D51" s="19" t="str">
        <f>IF(NOT($A51=""),VLOOKUP($A51,GENERAL!$A$3:D$216,4,FALSE),"")</f>
        <v/>
      </c>
      <c r="F51" s="18" t="str">
        <f>IF(NOT($A51=""),VLOOKUP($A51,GENERAL!$A$3:G$216,7,FALSE),"")</f>
        <v/>
      </c>
      <c r="G51" s="18" t="str">
        <f t="shared" ref="G51:J51" si="50">IF(NOT($A51=""),CEILING($F51*(1+K51),50),"")</f>
        <v/>
      </c>
      <c r="H51" s="18" t="str">
        <f t="shared" si="50"/>
        <v/>
      </c>
      <c r="I51" s="18" t="str">
        <f t="shared" si="50"/>
        <v/>
      </c>
      <c r="J51" s="18" t="str">
        <f t="shared" si="50"/>
        <v/>
      </c>
      <c r="K51" s="15" t="str">
        <f>IF(NOT($A51=""),VLOOKUP($A51,GENERAL!$A$2:O$216,12,FALSE),"")</f>
        <v/>
      </c>
      <c r="L51" s="15" t="str">
        <f>IF(NOT($A51=""),VLOOKUP($A51,GENERAL!$A$2:P$216,13,FALSE),"")</f>
        <v/>
      </c>
      <c r="M51" s="15" t="str">
        <f>IF(NOT($A51=""),VLOOKUP($A51,GENERAL!$A$2:Q$216,14,FALSE),"")</f>
        <v/>
      </c>
      <c r="N51" s="15" t="str">
        <f>IF(NOT($A51=""),VLOOKUP($A51,GENERAL!$A$2:R$216,15,FALSE),"")</f>
        <v/>
      </c>
    </row>
    <row r="52" ht="15.75" customHeight="1">
      <c r="B52" s="19" t="str">
        <f>IF(NOT($A52=""),VLOOKUP($A52,GENERAL!$A$3:B$216,2,FALSE),"")</f>
        <v/>
      </c>
      <c r="C52" s="19" t="str">
        <f>IF(NOT($A52=""),VLOOKUP($A52,GENERAL!$A$3:C$216,3,FALSE),"")</f>
        <v/>
      </c>
      <c r="D52" s="19" t="str">
        <f>IF(NOT($A52=""),VLOOKUP($A52,GENERAL!$A$3:D$216,4,FALSE),"")</f>
        <v/>
      </c>
      <c r="F52" s="18" t="str">
        <f>IF(NOT($A52=""),VLOOKUP($A52,GENERAL!$A$3:G$216,7,FALSE),"")</f>
        <v/>
      </c>
      <c r="G52" s="18" t="str">
        <f t="shared" ref="G52:J52" si="51">IF(NOT($A52=""),CEILING($F52*(1+K52),50),"")</f>
        <v/>
      </c>
      <c r="H52" s="18" t="str">
        <f t="shared" si="51"/>
        <v/>
      </c>
      <c r="I52" s="18" t="str">
        <f t="shared" si="51"/>
        <v/>
      </c>
      <c r="J52" s="18" t="str">
        <f t="shared" si="51"/>
        <v/>
      </c>
      <c r="K52" s="15" t="str">
        <f>IF(NOT($A52=""),VLOOKUP($A52,GENERAL!$A$2:O$216,12,FALSE),"")</f>
        <v/>
      </c>
      <c r="L52" s="15" t="str">
        <f>IF(NOT($A52=""),VLOOKUP($A52,GENERAL!$A$2:P$216,13,FALSE),"")</f>
        <v/>
      </c>
      <c r="M52" s="15" t="str">
        <f>IF(NOT($A52=""),VLOOKUP($A52,GENERAL!$A$2:Q$216,14,FALSE),"")</f>
        <v/>
      </c>
      <c r="N52" s="15" t="str">
        <f>IF(NOT($A52=""),VLOOKUP($A52,GENERAL!$A$2:R$216,15,FALSE),"")</f>
        <v/>
      </c>
    </row>
    <row r="53" ht="15.75" customHeight="1">
      <c r="B53" s="19" t="str">
        <f>IF(NOT($A53=""),VLOOKUP($A53,GENERAL!$A$3:B$216,2,FALSE),"")</f>
        <v/>
      </c>
      <c r="C53" s="19" t="str">
        <f>IF(NOT($A53=""),VLOOKUP($A53,GENERAL!$A$3:C$216,3,FALSE),"")</f>
        <v/>
      </c>
      <c r="D53" s="19" t="str">
        <f>IF(NOT($A53=""),VLOOKUP($A53,GENERAL!$A$3:D$216,4,FALSE),"")</f>
        <v/>
      </c>
      <c r="F53" s="18" t="str">
        <f>IF(NOT($A53=""),VLOOKUP($A53,GENERAL!$A$3:G$216,7,FALSE),"")</f>
        <v/>
      </c>
      <c r="G53" s="18" t="str">
        <f t="shared" ref="G53:J53" si="52">IF(NOT($A53=""),CEILING($F53*(1+K53),50),"")</f>
        <v/>
      </c>
      <c r="H53" s="18" t="str">
        <f t="shared" si="52"/>
        <v/>
      </c>
      <c r="I53" s="18" t="str">
        <f t="shared" si="52"/>
        <v/>
      </c>
      <c r="J53" s="18" t="str">
        <f t="shared" si="52"/>
        <v/>
      </c>
      <c r="K53" s="15" t="str">
        <f>IF(NOT($A53=""),VLOOKUP($A53,GENERAL!$A$2:O$216,12,FALSE),"")</f>
        <v/>
      </c>
      <c r="L53" s="15" t="str">
        <f>IF(NOT($A53=""),VLOOKUP($A53,GENERAL!$A$2:P$216,13,FALSE),"")</f>
        <v/>
      </c>
      <c r="M53" s="15" t="str">
        <f>IF(NOT($A53=""),VLOOKUP($A53,GENERAL!$A$2:Q$216,14,FALSE),"")</f>
        <v/>
      </c>
      <c r="N53" s="15" t="str">
        <f>IF(NOT($A53=""),VLOOKUP($A53,GENERAL!$A$2:R$216,15,FALSE),"")</f>
        <v/>
      </c>
    </row>
    <row r="54" ht="15.75" customHeight="1">
      <c r="B54" s="19" t="str">
        <f>IF(NOT($A54=""),VLOOKUP($A54,GENERAL!$A$3:B$216,2,FALSE),"")</f>
        <v/>
      </c>
      <c r="C54" s="19" t="str">
        <f>IF(NOT($A54=""),VLOOKUP($A54,GENERAL!$A$3:C$216,3,FALSE),"")</f>
        <v/>
      </c>
      <c r="D54" s="19" t="str">
        <f>IF(NOT($A54=""),VLOOKUP($A54,GENERAL!$A$3:D$216,4,FALSE),"")</f>
        <v/>
      </c>
      <c r="F54" s="18" t="str">
        <f>IF(NOT($A54=""),VLOOKUP($A54,GENERAL!$A$3:G$216,7,FALSE),"")</f>
        <v/>
      </c>
      <c r="G54" s="18" t="str">
        <f t="shared" ref="G54:J54" si="53">IF(NOT($A54=""),CEILING($F54*(1+K54),50),"")</f>
        <v/>
      </c>
      <c r="H54" s="18" t="str">
        <f t="shared" si="53"/>
        <v/>
      </c>
      <c r="I54" s="18" t="str">
        <f t="shared" si="53"/>
        <v/>
      </c>
      <c r="J54" s="18" t="str">
        <f t="shared" si="53"/>
        <v/>
      </c>
      <c r="K54" s="15" t="str">
        <f>IF(NOT($A54=""),VLOOKUP($A54,GENERAL!$A$2:O$216,12,FALSE),"")</f>
        <v/>
      </c>
      <c r="L54" s="15" t="str">
        <f>IF(NOT($A54=""),VLOOKUP($A54,GENERAL!$A$2:P$216,13,FALSE),"")</f>
        <v/>
      </c>
      <c r="M54" s="15" t="str">
        <f>IF(NOT($A54=""),VLOOKUP($A54,GENERAL!$A$2:Q$216,14,FALSE),"")</f>
        <v/>
      </c>
      <c r="N54" s="15" t="str">
        <f>IF(NOT($A54=""),VLOOKUP($A54,GENERAL!$A$2:R$216,15,FALSE),"")</f>
        <v/>
      </c>
    </row>
    <row r="55" ht="15.75" customHeight="1">
      <c r="B55" s="19" t="str">
        <f>IF(NOT($A55=""),VLOOKUP($A55,GENERAL!$A$3:B$216,2,FALSE),"")</f>
        <v/>
      </c>
      <c r="C55" s="19" t="str">
        <f>IF(NOT($A55=""),VLOOKUP($A55,GENERAL!$A$3:C$216,3,FALSE),"")</f>
        <v/>
      </c>
      <c r="D55" s="19" t="str">
        <f>IF(NOT($A55=""),VLOOKUP($A55,GENERAL!$A$3:D$216,4,FALSE),"")</f>
        <v/>
      </c>
      <c r="F55" s="18" t="str">
        <f>IF(NOT($A55=""),VLOOKUP($A55,GENERAL!$A$3:G$216,7,FALSE),"")</f>
        <v/>
      </c>
      <c r="G55" s="18" t="str">
        <f t="shared" ref="G55:J55" si="54">IF(NOT($A55=""),CEILING($F55*(1+K55),50),"")</f>
        <v/>
      </c>
      <c r="H55" s="18" t="str">
        <f t="shared" si="54"/>
        <v/>
      </c>
      <c r="I55" s="18" t="str">
        <f t="shared" si="54"/>
        <v/>
      </c>
      <c r="J55" s="18" t="str">
        <f t="shared" si="54"/>
        <v/>
      </c>
      <c r="K55" s="15" t="str">
        <f>IF(NOT($A55=""),VLOOKUP($A55,GENERAL!$A$2:O$216,12,FALSE),"")</f>
        <v/>
      </c>
      <c r="L55" s="15" t="str">
        <f>IF(NOT($A55=""),VLOOKUP($A55,GENERAL!$A$2:P$216,13,FALSE),"")</f>
        <v/>
      </c>
      <c r="M55" s="15" t="str">
        <f>IF(NOT($A55=""),VLOOKUP($A55,GENERAL!$A$2:Q$216,14,FALSE),"")</f>
        <v/>
      </c>
      <c r="N55" s="15" t="str">
        <f>IF(NOT($A55=""),VLOOKUP($A55,GENERAL!$A$2:R$216,15,FALSE),"")</f>
        <v/>
      </c>
    </row>
    <row r="56" ht="15.75" customHeight="1">
      <c r="B56" s="19" t="str">
        <f>IF(NOT($A56=""),VLOOKUP($A56,GENERAL!$A$3:B$216,2,FALSE),"")</f>
        <v/>
      </c>
      <c r="C56" s="19" t="str">
        <f>IF(NOT($A56=""),VLOOKUP($A56,GENERAL!$A$3:C$216,3,FALSE),"")</f>
        <v/>
      </c>
      <c r="D56" s="19" t="str">
        <f>IF(NOT($A56=""),VLOOKUP($A56,GENERAL!$A$3:D$216,4,FALSE),"")</f>
        <v/>
      </c>
      <c r="F56" s="18" t="str">
        <f>IF(NOT($A56=""),VLOOKUP($A56,GENERAL!$A$3:G$216,7,FALSE),"")</f>
        <v/>
      </c>
      <c r="G56" s="18" t="str">
        <f t="shared" ref="G56:J56" si="55">IF(NOT($A56=""),CEILING($F56*(1+K56),50),"")</f>
        <v/>
      </c>
      <c r="H56" s="18" t="str">
        <f t="shared" si="55"/>
        <v/>
      </c>
      <c r="I56" s="18" t="str">
        <f t="shared" si="55"/>
        <v/>
      </c>
      <c r="J56" s="18" t="str">
        <f t="shared" si="55"/>
        <v/>
      </c>
      <c r="K56" s="15" t="str">
        <f>IF(NOT($A56=""),VLOOKUP($A56,GENERAL!$A$2:O$216,12,FALSE),"")</f>
        <v/>
      </c>
      <c r="L56" s="15" t="str">
        <f>IF(NOT($A56=""),VLOOKUP($A56,GENERAL!$A$2:P$216,13,FALSE),"")</f>
        <v/>
      </c>
      <c r="M56" s="15" t="str">
        <f>IF(NOT($A56=""),VLOOKUP($A56,GENERAL!$A$2:Q$216,14,FALSE),"")</f>
        <v/>
      </c>
      <c r="N56" s="15" t="str">
        <f>IF(NOT($A56=""),VLOOKUP($A56,GENERAL!$A$2:R$216,15,FALSE),"")</f>
        <v/>
      </c>
    </row>
    <row r="57" ht="15.75" customHeight="1">
      <c r="B57" s="19" t="str">
        <f>IF(NOT($A57=""),VLOOKUP($A57,GENERAL!$A$3:B$216,2,FALSE),"")</f>
        <v/>
      </c>
      <c r="C57" s="19" t="str">
        <f>IF(NOT($A57=""),VLOOKUP($A57,GENERAL!$A$3:C$216,3,FALSE),"")</f>
        <v/>
      </c>
      <c r="D57" s="19" t="str">
        <f>IF(NOT($A57=""),VLOOKUP($A57,GENERAL!$A$3:D$216,4,FALSE),"")</f>
        <v/>
      </c>
      <c r="F57" s="18" t="str">
        <f>IF(NOT($A57=""),VLOOKUP($A57,GENERAL!$A$3:G$216,7,FALSE),"")</f>
        <v/>
      </c>
      <c r="G57" s="18" t="str">
        <f t="shared" ref="G57:J57" si="56">IF(NOT($A57=""),CEILING($F57*(1+K57),50),"")</f>
        <v/>
      </c>
      <c r="H57" s="18" t="str">
        <f t="shared" si="56"/>
        <v/>
      </c>
      <c r="I57" s="18" t="str">
        <f t="shared" si="56"/>
        <v/>
      </c>
      <c r="J57" s="18" t="str">
        <f t="shared" si="56"/>
        <v/>
      </c>
      <c r="K57" s="15" t="str">
        <f>IF(NOT($A57=""),VLOOKUP($A57,GENERAL!$A$2:O$216,12,FALSE),"")</f>
        <v/>
      </c>
      <c r="L57" s="15" t="str">
        <f>IF(NOT($A57=""),VLOOKUP($A57,GENERAL!$A$2:P$216,13,FALSE),"")</f>
        <v/>
      </c>
      <c r="M57" s="15" t="str">
        <f>IF(NOT($A57=""),VLOOKUP($A57,GENERAL!$A$2:Q$216,14,FALSE),"")</f>
        <v/>
      </c>
      <c r="N57" s="15" t="str">
        <f>IF(NOT($A57=""),VLOOKUP($A57,GENERAL!$A$2:R$216,15,FALSE),"")</f>
        <v/>
      </c>
    </row>
    <row r="58" ht="15.75" customHeight="1">
      <c r="B58" s="19" t="str">
        <f>IF(NOT($A58=""),VLOOKUP($A58,GENERAL!$A$3:B$216,2,FALSE),"")</f>
        <v/>
      </c>
      <c r="C58" s="19" t="str">
        <f>IF(NOT($A58=""),VLOOKUP($A58,GENERAL!$A$3:C$216,3,FALSE),"")</f>
        <v/>
      </c>
      <c r="D58" s="19" t="str">
        <f>IF(NOT($A58=""),VLOOKUP($A58,GENERAL!$A$3:D$216,4,FALSE),"")</f>
        <v/>
      </c>
      <c r="F58" s="18" t="str">
        <f>IF(NOT($A58=""),VLOOKUP($A58,GENERAL!$A$3:G$216,7,FALSE),"")</f>
        <v/>
      </c>
      <c r="G58" s="18" t="str">
        <f t="shared" ref="G58:J58" si="57">IF(NOT($A58=""),CEILING($F58*(1+K58),50),"")</f>
        <v/>
      </c>
      <c r="H58" s="18" t="str">
        <f t="shared" si="57"/>
        <v/>
      </c>
      <c r="I58" s="18" t="str">
        <f t="shared" si="57"/>
        <v/>
      </c>
      <c r="J58" s="18" t="str">
        <f t="shared" si="57"/>
        <v/>
      </c>
      <c r="K58" s="15" t="str">
        <f>IF(NOT($A58=""),VLOOKUP($A58,GENERAL!$A$2:O$216,12,FALSE),"")</f>
        <v/>
      </c>
      <c r="L58" s="15" t="str">
        <f>IF(NOT($A58=""),VLOOKUP($A58,GENERAL!$A$2:P$216,13,FALSE),"")</f>
        <v/>
      </c>
      <c r="M58" s="15" t="str">
        <f>IF(NOT($A58=""),VLOOKUP($A58,GENERAL!$A$2:Q$216,14,FALSE),"")</f>
        <v/>
      </c>
      <c r="N58" s="15" t="str">
        <f>IF(NOT($A58=""),VLOOKUP($A58,GENERAL!$A$2:R$216,15,FALSE),"")</f>
        <v/>
      </c>
    </row>
    <row r="59" ht="15.75" customHeight="1">
      <c r="B59" s="19" t="str">
        <f>IF(NOT($A59=""),VLOOKUP($A59,GENERAL!$A$3:B$216,2,FALSE),"")</f>
        <v/>
      </c>
      <c r="C59" s="19" t="str">
        <f>IF(NOT($A59=""),VLOOKUP($A59,GENERAL!$A$3:C$216,3,FALSE),"")</f>
        <v/>
      </c>
      <c r="D59" s="19" t="str">
        <f>IF(NOT($A59=""),VLOOKUP($A59,GENERAL!$A$3:D$216,4,FALSE),"")</f>
        <v/>
      </c>
      <c r="F59" s="18" t="str">
        <f>IF(NOT($A59=""),VLOOKUP($A59,GENERAL!$A$3:G$216,7,FALSE),"")</f>
        <v/>
      </c>
      <c r="G59" s="18" t="str">
        <f t="shared" ref="G59:J59" si="58">IF(NOT($A59=""),CEILING($F59*(1+K59),50),"")</f>
        <v/>
      </c>
      <c r="H59" s="18" t="str">
        <f t="shared" si="58"/>
        <v/>
      </c>
      <c r="I59" s="18" t="str">
        <f t="shared" si="58"/>
        <v/>
      </c>
      <c r="J59" s="18" t="str">
        <f t="shared" si="58"/>
        <v/>
      </c>
      <c r="K59" s="15" t="str">
        <f>IF(NOT($A59=""),VLOOKUP($A59,GENERAL!$A$2:O$216,12,FALSE),"")</f>
        <v/>
      </c>
      <c r="L59" s="15" t="str">
        <f>IF(NOT($A59=""),VLOOKUP($A59,GENERAL!$A$2:P$216,13,FALSE),"")</f>
        <v/>
      </c>
      <c r="M59" s="15" t="str">
        <f>IF(NOT($A59=""),VLOOKUP($A59,GENERAL!$A$2:Q$216,14,FALSE),"")</f>
        <v/>
      </c>
      <c r="N59" s="15" t="str">
        <f>IF(NOT($A59=""),VLOOKUP($A59,GENERAL!$A$2:R$216,15,FALSE),"")</f>
        <v/>
      </c>
    </row>
    <row r="60" ht="15.75" customHeight="1">
      <c r="B60" s="19" t="str">
        <f>IF(NOT($A60=""),VLOOKUP($A60,GENERAL!$A$3:B$216,2,FALSE),"")</f>
        <v/>
      </c>
      <c r="C60" s="19" t="str">
        <f>IF(NOT($A60=""),VLOOKUP($A60,GENERAL!$A$3:C$216,3,FALSE),"")</f>
        <v/>
      </c>
      <c r="D60" s="19" t="str">
        <f>IF(NOT($A60=""),VLOOKUP($A60,GENERAL!$A$3:D$216,4,FALSE),"")</f>
        <v/>
      </c>
      <c r="F60" s="18" t="str">
        <f>IF(NOT($A60=""),VLOOKUP($A60,GENERAL!$A$3:G$216,7,FALSE),"")</f>
        <v/>
      </c>
      <c r="G60" s="18" t="str">
        <f t="shared" ref="G60:J60" si="59">IF(NOT($A60=""),CEILING($F60*(1+K60),50),"")</f>
        <v/>
      </c>
      <c r="H60" s="18" t="str">
        <f t="shared" si="59"/>
        <v/>
      </c>
      <c r="I60" s="18" t="str">
        <f t="shared" si="59"/>
        <v/>
      </c>
      <c r="J60" s="18" t="str">
        <f t="shared" si="59"/>
        <v/>
      </c>
      <c r="K60" s="15" t="str">
        <f>IF(NOT($A60=""),VLOOKUP($A60,GENERAL!$A$2:O$216,12,FALSE),"")</f>
        <v/>
      </c>
      <c r="L60" s="15" t="str">
        <f>IF(NOT($A60=""),VLOOKUP($A60,GENERAL!$A$2:P$216,13,FALSE),"")</f>
        <v/>
      </c>
      <c r="M60" s="15" t="str">
        <f>IF(NOT($A60=""),VLOOKUP($A60,GENERAL!$A$2:Q$216,14,FALSE),"")</f>
        <v/>
      </c>
      <c r="N60" s="15" t="str">
        <f>IF(NOT($A60=""),VLOOKUP($A60,GENERAL!$A$2:R$216,15,FALSE),"")</f>
        <v/>
      </c>
    </row>
    <row r="61" ht="15.75" customHeight="1">
      <c r="B61" s="19" t="str">
        <f>IF(NOT($A61=""),VLOOKUP($A61,GENERAL!$A$3:B$216,2,FALSE),"")</f>
        <v/>
      </c>
      <c r="C61" s="19" t="str">
        <f>IF(NOT($A61=""),VLOOKUP($A61,GENERAL!$A$3:C$216,3,FALSE),"")</f>
        <v/>
      </c>
      <c r="D61" s="19" t="str">
        <f>IF(NOT($A61=""),VLOOKUP($A61,GENERAL!$A$3:D$216,4,FALSE),"")</f>
        <v/>
      </c>
      <c r="F61" s="18" t="str">
        <f>IF(NOT($A61=""),VLOOKUP($A61,GENERAL!$A$3:G$216,7,FALSE),"")</f>
        <v/>
      </c>
      <c r="G61" s="18" t="str">
        <f t="shared" ref="G61:J61" si="60">IF(NOT($A61=""),CEILING($F61*(1+K61),50),"")</f>
        <v/>
      </c>
      <c r="H61" s="18" t="str">
        <f t="shared" si="60"/>
        <v/>
      </c>
      <c r="I61" s="18" t="str">
        <f t="shared" si="60"/>
        <v/>
      </c>
      <c r="J61" s="18" t="str">
        <f t="shared" si="60"/>
        <v/>
      </c>
      <c r="K61" s="15" t="str">
        <f>IF(NOT($A61=""),VLOOKUP($A61,GENERAL!$A$2:O$216,12,FALSE),"")</f>
        <v/>
      </c>
      <c r="L61" s="15" t="str">
        <f>IF(NOT($A61=""),VLOOKUP($A61,GENERAL!$A$2:P$216,13,FALSE),"")</f>
        <v/>
      </c>
      <c r="M61" s="15" t="str">
        <f>IF(NOT($A61=""),VLOOKUP($A61,GENERAL!$A$2:Q$216,14,FALSE),"")</f>
        <v/>
      </c>
      <c r="N61" s="15" t="str">
        <f>IF(NOT($A61=""),VLOOKUP($A61,GENERAL!$A$2:R$216,15,FALSE),"")</f>
        <v/>
      </c>
    </row>
    <row r="62" ht="15.75" customHeight="1">
      <c r="F62" s="18"/>
      <c r="G62" s="18" t="str">
        <f t="shared" ref="G62:J62" si="61">IF(NOT($A62=""),CEILING($F62*(1+K62),50),"")</f>
        <v/>
      </c>
      <c r="H62" s="18" t="str">
        <f t="shared" si="61"/>
        <v/>
      </c>
      <c r="I62" s="18" t="str">
        <f t="shared" si="61"/>
        <v/>
      </c>
      <c r="J62" s="18" t="str">
        <f t="shared" si="61"/>
        <v/>
      </c>
      <c r="K62" s="9" t="str">
        <f>IF($F62&gt;0,PORCENTAJES!B$2,"")</f>
        <v/>
      </c>
      <c r="L62" s="9" t="str">
        <f>IF($F62&gt;0,PORCENTAJES!C$2,"")</f>
        <v/>
      </c>
      <c r="M62" s="9" t="str">
        <f>IF($F62&gt;0,PORCENTAJES!D$2,"")</f>
        <v/>
      </c>
      <c r="N62" s="9" t="str">
        <f>IF($F62&gt;0,PORCENTAJES!E$2,"")</f>
        <v/>
      </c>
    </row>
    <row r="63" ht="15.75" customHeight="1">
      <c r="F63" s="18"/>
      <c r="G63" s="18" t="str">
        <f t="shared" ref="G63:J63" si="62">IF(NOT($A63=""),CEILING($F63*(1+K63),50),"")</f>
        <v/>
      </c>
      <c r="H63" s="18" t="str">
        <f t="shared" si="62"/>
        <v/>
      </c>
      <c r="I63" s="18" t="str">
        <f t="shared" si="62"/>
        <v/>
      </c>
      <c r="J63" s="18" t="str">
        <f t="shared" si="62"/>
        <v/>
      </c>
      <c r="K63" s="9" t="str">
        <f>IF($F63&gt;0,PORCENTAJES!B$2,"")</f>
        <v/>
      </c>
      <c r="L63" s="9" t="str">
        <f>IF($F63&gt;0,PORCENTAJES!C$2,"")</f>
        <v/>
      </c>
      <c r="M63" s="9" t="str">
        <f>IF($F63&gt;0,PORCENTAJES!D$2,"")</f>
        <v/>
      </c>
      <c r="N63" s="9" t="str">
        <f>IF($F63&gt;0,PORCENTAJES!E$2,"")</f>
        <v/>
      </c>
    </row>
    <row r="64" ht="15.75" customHeight="1">
      <c r="F64" s="21"/>
      <c r="G64" s="18" t="str">
        <f t="shared" ref="G64:J64" si="63">IF(NOT($A64=""),CEILING($F64*(1+K64),50),"")</f>
        <v/>
      </c>
      <c r="H64" s="18" t="str">
        <f t="shared" si="63"/>
        <v/>
      </c>
      <c r="I64" s="18" t="str">
        <f t="shared" si="63"/>
        <v/>
      </c>
      <c r="J64" s="18" t="str">
        <f t="shared" si="63"/>
        <v/>
      </c>
      <c r="K64" s="9" t="str">
        <f>IF($F64&gt;0,PORCENTAJES!B$2,"")</f>
        <v/>
      </c>
      <c r="L64" s="9" t="str">
        <f>IF($F64&gt;0,PORCENTAJES!C$2,"")</f>
        <v/>
      </c>
      <c r="M64" s="9" t="str">
        <f>IF($F64&gt;0,PORCENTAJES!D$2,"")</f>
        <v/>
      </c>
      <c r="N64" s="9" t="str">
        <f>IF($F64&gt;0,PORCENTAJES!E$2,"")</f>
        <v/>
      </c>
    </row>
    <row r="65" ht="15.75" customHeight="1">
      <c r="F65" s="21"/>
      <c r="G65" s="18" t="str">
        <f t="shared" ref="G65:J65" si="64">IF(NOT($A65=""),CEILING($F65*(1+K65),50),"")</f>
        <v/>
      </c>
      <c r="H65" s="18" t="str">
        <f t="shared" si="64"/>
        <v/>
      </c>
      <c r="I65" s="18" t="str">
        <f t="shared" si="64"/>
        <v/>
      </c>
      <c r="J65" s="18" t="str">
        <f t="shared" si="64"/>
        <v/>
      </c>
      <c r="K65" s="9" t="str">
        <f>IF($F65&gt;0,PORCENTAJES!B$2,"")</f>
        <v/>
      </c>
      <c r="L65" s="9" t="str">
        <f>IF($F65&gt;0,PORCENTAJES!C$2,"")</f>
        <v/>
      </c>
      <c r="M65" s="9" t="str">
        <f>IF($F65&gt;0,PORCENTAJES!D$2,"")</f>
        <v/>
      </c>
      <c r="N65" s="9" t="str">
        <f>IF($F65&gt;0,PORCENTAJES!E$2,"")</f>
        <v/>
      </c>
    </row>
    <row r="66" ht="15.75" customHeight="1">
      <c r="F66" s="21"/>
      <c r="G66" s="18" t="str">
        <f t="shared" ref="G66:J66" si="65">IF(NOT($A66=""),CEILING($F66*(1+K66),50),"")</f>
        <v/>
      </c>
      <c r="H66" s="18" t="str">
        <f t="shared" si="65"/>
        <v/>
      </c>
      <c r="I66" s="18" t="str">
        <f t="shared" si="65"/>
        <v/>
      </c>
      <c r="J66" s="18" t="str">
        <f t="shared" si="65"/>
        <v/>
      </c>
      <c r="K66" s="9" t="str">
        <f>IF($F66&gt;0,PORCENTAJES!B$2,"")</f>
        <v/>
      </c>
      <c r="L66" s="9" t="str">
        <f>IF($F66&gt;0,PORCENTAJES!C$2,"")</f>
        <v/>
      </c>
      <c r="M66" s="9" t="str">
        <f>IF($F66&gt;0,PORCENTAJES!D$2,"")</f>
        <v/>
      </c>
      <c r="N66" s="9" t="str">
        <f>IF($F66&gt;0,PORCENTAJES!E$2,"")</f>
        <v/>
      </c>
    </row>
    <row r="67" ht="15.75" customHeight="1">
      <c r="F67" s="21"/>
      <c r="G67" s="18" t="str">
        <f t="shared" ref="G67:J67" si="66">IF(NOT($A67=""),CEILING($F67*(1+K67),50),"")</f>
        <v/>
      </c>
      <c r="H67" s="18" t="str">
        <f t="shared" si="66"/>
        <v/>
      </c>
      <c r="I67" s="18" t="str">
        <f t="shared" si="66"/>
        <v/>
      </c>
      <c r="J67" s="18" t="str">
        <f t="shared" si="66"/>
        <v/>
      </c>
      <c r="K67" s="9" t="str">
        <f>IF($F67&gt;0,PORCENTAJES!B$2,"")</f>
        <v/>
      </c>
      <c r="L67" s="9" t="str">
        <f>IF($F67&gt;0,PORCENTAJES!C$2,"")</f>
        <v/>
      </c>
      <c r="M67" s="9" t="str">
        <f>IF($F67&gt;0,PORCENTAJES!D$2,"")</f>
        <v/>
      </c>
      <c r="N67" s="9" t="str">
        <f>IF($F67&gt;0,PORCENTAJES!E$2,"")</f>
        <v/>
      </c>
    </row>
    <row r="68" ht="15.75" customHeight="1">
      <c r="G68" s="18" t="str">
        <f t="shared" ref="G68:J68" si="67">IF(NOT($A68=""),CEILING($F68*(1+K68),50),"")</f>
        <v/>
      </c>
      <c r="H68" s="18" t="str">
        <f t="shared" si="67"/>
        <v/>
      </c>
      <c r="I68" s="18" t="str">
        <f t="shared" si="67"/>
        <v/>
      </c>
      <c r="J68" s="18" t="str">
        <f t="shared" si="67"/>
        <v/>
      </c>
      <c r="K68" s="9" t="str">
        <f>IF($F68&gt;0,PORCENTAJES!B$2,"")</f>
        <v/>
      </c>
      <c r="L68" s="9" t="str">
        <f>IF($F68&gt;0,PORCENTAJES!C$2,"")</f>
        <v/>
      </c>
      <c r="M68" s="9" t="str">
        <f>IF($F68&gt;0,PORCENTAJES!D$2,"")</f>
        <v/>
      </c>
      <c r="N68" s="9" t="str">
        <f>IF($F68&gt;0,PORCENTAJES!E$2,"")</f>
        <v/>
      </c>
    </row>
    <row r="69" ht="15.75" customHeight="1">
      <c r="G69" s="18" t="str">
        <f t="shared" ref="G69:J69" si="68">IF(NOT($A69=""),CEILING($F69*(1+K69),50),"")</f>
        <v/>
      </c>
      <c r="H69" s="18" t="str">
        <f t="shared" si="68"/>
        <v/>
      </c>
      <c r="I69" s="18" t="str">
        <f t="shared" si="68"/>
        <v/>
      </c>
      <c r="J69" s="18" t="str">
        <f t="shared" si="68"/>
        <v/>
      </c>
      <c r="K69" s="9" t="str">
        <f>IF($F69&gt;0,PORCENTAJES!B$2,"")</f>
        <v/>
      </c>
      <c r="L69" s="9" t="str">
        <f>IF($F69&gt;0,PORCENTAJES!C$2,"")</f>
        <v/>
      </c>
      <c r="M69" s="9" t="str">
        <f>IF($F69&gt;0,PORCENTAJES!D$2,"")</f>
        <v/>
      </c>
      <c r="N69" s="9" t="str">
        <f>IF($F69&gt;0,PORCENTAJES!E$2,"")</f>
        <v/>
      </c>
    </row>
    <row r="70" ht="15.75" customHeight="1">
      <c r="G70" s="18" t="str">
        <f t="shared" ref="G70:J70" si="69">IF(NOT($A70=""),CEILING($F70*(1+K70),50),"")</f>
        <v/>
      </c>
      <c r="H70" s="18" t="str">
        <f t="shared" si="69"/>
        <v/>
      </c>
      <c r="I70" s="18" t="str">
        <f t="shared" si="69"/>
        <v/>
      </c>
      <c r="J70" s="18" t="str">
        <f t="shared" si="69"/>
        <v/>
      </c>
      <c r="K70" s="9" t="str">
        <f>IF($F70&gt;0,PORCENTAJES!B$2,"")</f>
        <v/>
      </c>
      <c r="L70" s="9" t="str">
        <f>IF($F70&gt;0,PORCENTAJES!C$2,"")</f>
        <v/>
      </c>
      <c r="M70" s="9" t="str">
        <f>IF($F70&gt;0,PORCENTAJES!D$2,"")</f>
        <v/>
      </c>
      <c r="N70" s="9" t="str">
        <f>IF($F70&gt;0,PORCENTAJES!E$2,"")</f>
        <v/>
      </c>
    </row>
    <row r="71" ht="15.75" customHeight="1">
      <c r="G71" s="18" t="str">
        <f t="shared" ref="G71:J71" si="70">IF(NOT($A71=""),CEILING($F71*(1+K71),50),"")</f>
        <v/>
      </c>
      <c r="H71" s="18" t="str">
        <f t="shared" si="70"/>
        <v/>
      </c>
      <c r="I71" s="18" t="str">
        <f t="shared" si="70"/>
        <v/>
      </c>
      <c r="J71" s="18" t="str">
        <f t="shared" si="70"/>
        <v/>
      </c>
      <c r="K71" s="9" t="str">
        <f>IF($F71&gt;0,PORCENTAJES!B$2,"")</f>
        <v/>
      </c>
      <c r="L71" s="9" t="str">
        <f>IF($F71&gt;0,PORCENTAJES!C$2,"")</f>
        <v/>
      </c>
      <c r="M71" s="9" t="str">
        <f>IF($F71&gt;0,PORCENTAJES!D$2,"")</f>
        <v/>
      </c>
      <c r="N71" s="9" t="str">
        <f>IF($F71&gt;0,PORCENTAJES!E$2,"")</f>
        <v/>
      </c>
    </row>
    <row r="72" ht="15.75" customHeight="1">
      <c r="G72" s="18" t="str">
        <f t="shared" ref="G72:J72" si="71">IF(NOT($A72=""),CEILING($F72*(1+K72),50),"")</f>
        <v/>
      </c>
      <c r="H72" s="18" t="str">
        <f t="shared" si="71"/>
        <v/>
      </c>
      <c r="I72" s="18" t="str">
        <f t="shared" si="71"/>
        <v/>
      </c>
      <c r="J72" s="18" t="str">
        <f t="shared" si="71"/>
        <v/>
      </c>
      <c r="K72" s="9" t="str">
        <f>IF($F72&gt;0,PORCENTAJES!B$2,"")</f>
        <v/>
      </c>
      <c r="L72" s="9" t="str">
        <f>IF($F72&gt;0,PORCENTAJES!C$2,"")</f>
        <v/>
      </c>
      <c r="M72" s="9" t="str">
        <f>IF($F72&gt;0,PORCENTAJES!D$2,"")</f>
        <v/>
      </c>
      <c r="N72" s="9" t="str">
        <f>IF($F72&gt;0,PORCENTAJES!E$2,"")</f>
        <v/>
      </c>
    </row>
    <row r="73" ht="15.75" customHeight="1">
      <c r="G73" s="18" t="str">
        <f t="shared" ref="G73:J73" si="72">IF(NOT($A73=""),CEILING($F73*(1+K73),50),"")</f>
        <v/>
      </c>
      <c r="H73" s="18" t="str">
        <f t="shared" si="72"/>
        <v/>
      </c>
      <c r="I73" s="18" t="str">
        <f t="shared" si="72"/>
        <v/>
      </c>
      <c r="J73" s="18" t="str">
        <f t="shared" si="72"/>
        <v/>
      </c>
      <c r="K73" s="9" t="str">
        <f>IF($F73&gt;0,PORCENTAJES!B$2,"")</f>
        <v/>
      </c>
      <c r="L73" s="9" t="str">
        <f>IF($F73&gt;0,PORCENTAJES!C$2,"")</f>
        <v/>
      </c>
      <c r="M73" s="9" t="str">
        <f>IF($F73&gt;0,PORCENTAJES!D$2,"")</f>
        <v/>
      </c>
      <c r="N73" s="9" t="str">
        <f>IF($F73&gt;0,PORCENTAJES!E$2,"")</f>
        <v/>
      </c>
    </row>
    <row r="74" ht="15.75" customHeight="1">
      <c r="G74" s="18" t="str">
        <f t="shared" ref="G74:J74" si="73">IF(NOT($A74=""),CEILING($F74*(1+K74),50),"")</f>
        <v/>
      </c>
      <c r="H74" s="18" t="str">
        <f t="shared" si="73"/>
        <v/>
      </c>
      <c r="I74" s="18" t="str">
        <f t="shared" si="73"/>
        <v/>
      </c>
      <c r="J74" s="18" t="str">
        <f t="shared" si="73"/>
        <v/>
      </c>
      <c r="K74" s="9" t="str">
        <f>IF($F74&gt;0,PORCENTAJES!B$2,"")</f>
        <v/>
      </c>
      <c r="L74" s="9" t="str">
        <f>IF($F74&gt;0,PORCENTAJES!C$2,"")</f>
        <v/>
      </c>
      <c r="M74" s="9" t="str">
        <f>IF($F74&gt;0,PORCENTAJES!D$2,"")</f>
        <v/>
      </c>
      <c r="N74" s="9" t="str">
        <f>IF($F74&gt;0,PORCENTAJES!E$2,"")</f>
        <v/>
      </c>
    </row>
    <row r="75" ht="15.75" customHeight="1">
      <c r="G75" s="18" t="str">
        <f t="shared" ref="G75:J75" si="74">IF(NOT($A75=""),CEILING($F75*(1+K75),50),"")</f>
        <v/>
      </c>
      <c r="H75" s="18" t="str">
        <f t="shared" si="74"/>
        <v/>
      </c>
      <c r="I75" s="18" t="str">
        <f t="shared" si="74"/>
        <v/>
      </c>
      <c r="J75" s="18" t="str">
        <f t="shared" si="74"/>
        <v/>
      </c>
      <c r="K75" s="9" t="str">
        <f>IF($F75&gt;0,PORCENTAJES!B$2,"")</f>
        <v/>
      </c>
      <c r="L75" s="9" t="str">
        <f>IF($F75&gt;0,PORCENTAJES!C$2,"")</f>
        <v/>
      </c>
      <c r="M75" s="9" t="str">
        <f>IF($F75&gt;0,PORCENTAJES!D$2,"")</f>
        <v/>
      </c>
      <c r="N75" s="9" t="str">
        <f>IF($F75&gt;0,PORCENTAJES!E$2,"")</f>
        <v/>
      </c>
    </row>
    <row r="76" ht="15.75" customHeight="1">
      <c r="G76" s="18" t="str">
        <f t="shared" ref="G76:J76" si="75">IF(NOT($A76=""),CEILING($F76*(1+K76),50),"")</f>
        <v/>
      </c>
      <c r="H76" s="18" t="str">
        <f t="shared" si="75"/>
        <v/>
      </c>
      <c r="I76" s="18" t="str">
        <f t="shared" si="75"/>
        <v/>
      </c>
      <c r="J76" s="18" t="str">
        <f t="shared" si="75"/>
        <v/>
      </c>
      <c r="K76" s="9" t="str">
        <f>IF($F76&gt;0,PORCENTAJES!B$2,"")</f>
        <v/>
      </c>
      <c r="L76" s="9" t="str">
        <f>IF($F76&gt;0,PORCENTAJES!C$2,"")</f>
        <v/>
      </c>
      <c r="M76" s="9" t="str">
        <f>IF($F76&gt;0,PORCENTAJES!D$2,"")</f>
        <v/>
      </c>
      <c r="N76" s="9" t="str">
        <f>IF($F76&gt;0,PORCENTAJES!E$2,"")</f>
        <v/>
      </c>
    </row>
    <row r="77" ht="15.75" customHeight="1">
      <c r="G77" s="18" t="str">
        <f t="shared" ref="G77:J77" si="76">IF(NOT($A77=""),CEILING($F77*(1+K77),50),"")</f>
        <v/>
      </c>
      <c r="H77" s="18" t="str">
        <f t="shared" si="76"/>
        <v/>
      </c>
      <c r="I77" s="18" t="str">
        <f t="shared" si="76"/>
        <v/>
      </c>
      <c r="J77" s="18" t="str">
        <f t="shared" si="76"/>
        <v/>
      </c>
      <c r="K77" s="9" t="str">
        <f>IF($F77&gt;0,PORCENTAJES!B$2,"")</f>
        <v/>
      </c>
      <c r="L77" s="9" t="str">
        <f>IF($F77&gt;0,PORCENTAJES!C$2,"")</f>
        <v/>
      </c>
      <c r="M77" s="9" t="str">
        <f>IF($F77&gt;0,PORCENTAJES!D$2,"")</f>
        <v/>
      </c>
      <c r="N77" s="9" t="str">
        <f>IF($F77&gt;0,PORCENTAJES!E$2,"")</f>
        <v/>
      </c>
    </row>
    <row r="78" ht="15.75" customHeight="1">
      <c r="G78" s="18" t="str">
        <f t="shared" ref="G78:J78" si="77">IF(NOT($A78=""),CEILING($F78*(1+K78),50),"")</f>
        <v/>
      </c>
      <c r="H78" s="18" t="str">
        <f t="shared" si="77"/>
        <v/>
      </c>
      <c r="I78" s="18" t="str">
        <f t="shared" si="77"/>
        <v/>
      </c>
      <c r="J78" s="18" t="str">
        <f t="shared" si="77"/>
        <v/>
      </c>
      <c r="K78" s="9" t="str">
        <f>IF($F78&gt;0,PORCENTAJES!B$2,"")</f>
        <v/>
      </c>
      <c r="L78" s="9" t="str">
        <f>IF($F78&gt;0,PORCENTAJES!C$2,"")</f>
        <v/>
      </c>
      <c r="M78" s="9" t="str">
        <f>IF($F78&gt;0,PORCENTAJES!D$2,"")</f>
        <v/>
      </c>
      <c r="N78" s="9" t="str">
        <f>IF($F78&gt;0,PORCENTAJES!E$2,"")</f>
        <v/>
      </c>
    </row>
    <row r="79" ht="15.75" customHeight="1">
      <c r="G79" s="18" t="str">
        <f t="shared" ref="G79:J79" si="78">IF(NOT($A79=""),CEILING($F79*(1+K79),50),"")</f>
        <v/>
      </c>
      <c r="H79" s="18" t="str">
        <f t="shared" si="78"/>
        <v/>
      </c>
      <c r="I79" s="18" t="str">
        <f t="shared" si="78"/>
        <v/>
      </c>
      <c r="J79" s="18" t="str">
        <f t="shared" si="78"/>
        <v/>
      </c>
      <c r="K79" s="9" t="str">
        <f>IF($F79&gt;0,PORCENTAJES!B$2,"")</f>
        <v/>
      </c>
      <c r="L79" s="9" t="str">
        <f>IF($F79&gt;0,PORCENTAJES!C$2,"")</f>
        <v/>
      </c>
      <c r="M79" s="9" t="str">
        <f>IF($F79&gt;0,PORCENTAJES!D$2,"")</f>
        <v/>
      </c>
      <c r="N79" s="9" t="str">
        <f>IF($F79&gt;0,PORCENTAJES!E$2,"")</f>
        <v/>
      </c>
    </row>
    <row r="80" ht="15.75" customHeight="1">
      <c r="G80" s="18" t="str">
        <f t="shared" ref="G80:J80" si="79">IF(NOT($A80=""),CEILING($F80*(1+K80),50),"")</f>
        <v/>
      </c>
      <c r="H80" s="18" t="str">
        <f t="shared" si="79"/>
        <v/>
      </c>
      <c r="I80" s="18" t="str">
        <f t="shared" si="79"/>
        <v/>
      </c>
      <c r="J80" s="18" t="str">
        <f t="shared" si="79"/>
        <v/>
      </c>
      <c r="K80" s="9" t="str">
        <f>IF($F80&gt;0,PORCENTAJES!B$2,"")</f>
        <v/>
      </c>
      <c r="L80" s="9" t="str">
        <f>IF($F80&gt;0,PORCENTAJES!C$2,"")</f>
        <v/>
      </c>
      <c r="M80" s="9" t="str">
        <f>IF($F80&gt;0,PORCENTAJES!D$2,"")</f>
        <v/>
      </c>
      <c r="N80" s="9" t="str">
        <f>IF($F80&gt;0,PORCENTAJES!E$2,"")</f>
        <v/>
      </c>
    </row>
    <row r="81" ht="15.75" customHeight="1">
      <c r="G81" s="18" t="str">
        <f t="shared" ref="G81:J81" si="80">IF(NOT($A81=""),CEILING($F81*(1+K81),50),"")</f>
        <v/>
      </c>
      <c r="H81" s="18" t="str">
        <f t="shared" si="80"/>
        <v/>
      </c>
      <c r="I81" s="18" t="str">
        <f t="shared" si="80"/>
        <v/>
      </c>
      <c r="J81" s="18" t="str">
        <f t="shared" si="80"/>
        <v/>
      </c>
      <c r="K81" s="9" t="str">
        <f>IF($F81&gt;0,PORCENTAJES!B$2,"")</f>
        <v/>
      </c>
      <c r="L81" s="9" t="str">
        <f>IF($F81&gt;0,PORCENTAJES!C$2,"")</f>
        <v/>
      </c>
      <c r="M81" s="9" t="str">
        <f>IF($F81&gt;0,PORCENTAJES!D$2,"")</f>
        <v/>
      </c>
      <c r="N81" s="9" t="str">
        <f>IF($F81&gt;0,PORCENTAJES!E$2,"")</f>
        <v/>
      </c>
    </row>
    <row r="82" ht="15.75" customHeight="1">
      <c r="G82" s="18" t="str">
        <f t="shared" ref="G82:J82" si="81">IF(NOT($A82=""),CEILING($F82*(1+K82),50),"")</f>
        <v/>
      </c>
      <c r="H82" s="18" t="str">
        <f t="shared" si="81"/>
        <v/>
      </c>
      <c r="I82" s="18" t="str">
        <f t="shared" si="81"/>
        <v/>
      </c>
      <c r="J82" s="18" t="str">
        <f t="shared" si="81"/>
        <v/>
      </c>
      <c r="K82" s="9" t="str">
        <f>IF($F82&gt;0,PORCENTAJES!B$2,"")</f>
        <v/>
      </c>
      <c r="L82" s="9" t="str">
        <f>IF($F82&gt;0,PORCENTAJES!C$2,"")</f>
        <v/>
      </c>
      <c r="M82" s="9" t="str">
        <f>IF($F82&gt;0,PORCENTAJES!D$2,"")</f>
        <v/>
      </c>
      <c r="N82" s="9" t="str">
        <f>IF($F82&gt;0,PORCENTAJES!E$2,"")</f>
        <v/>
      </c>
    </row>
    <row r="83" ht="15.75" customHeight="1">
      <c r="G83" s="18" t="str">
        <f t="shared" ref="G83:J83" si="82">IF(NOT($A83=""),CEILING($F83*(1+K83),50),"")</f>
        <v/>
      </c>
      <c r="H83" s="18" t="str">
        <f t="shared" si="82"/>
        <v/>
      </c>
      <c r="I83" s="18" t="str">
        <f t="shared" si="82"/>
        <v/>
      </c>
      <c r="J83" s="18" t="str">
        <f t="shared" si="82"/>
        <v/>
      </c>
      <c r="K83" s="9" t="str">
        <f>IF($F83&gt;0,PORCENTAJES!B$2,"")</f>
        <v/>
      </c>
      <c r="L83" s="9" t="str">
        <f>IF($F83&gt;0,PORCENTAJES!C$2,"")</f>
        <v/>
      </c>
      <c r="M83" s="9" t="str">
        <f>IF($F83&gt;0,PORCENTAJES!D$2,"")</f>
        <v/>
      </c>
      <c r="N83" s="9" t="str">
        <f>IF($F83&gt;0,PORCENTAJES!E$2,"")</f>
        <v/>
      </c>
    </row>
    <row r="84" ht="15.75" customHeight="1">
      <c r="K84" s="9" t="str">
        <f>IF($F84&gt;0,PORCENTAJES!B$2,"")</f>
        <v/>
      </c>
      <c r="L84" s="9" t="str">
        <f>IF($F84&gt;0,PORCENTAJES!C$2,"")</f>
        <v/>
      </c>
      <c r="M84" s="9" t="str">
        <f>IF($F84&gt;0,PORCENTAJES!D$2,"")</f>
        <v/>
      </c>
      <c r="N84" s="9" t="str">
        <f>IF($F84&gt;0,PORCENTAJES!E$2,"")</f>
        <v/>
      </c>
    </row>
    <row r="85" ht="15.75" customHeight="1">
      <c r="K85" s="9" t="str">
        <f>IF($F85&gt;0,PORCENTAJES!B$2,"")</f>
        <v/>
      </c>
      <c r="L85" s="9" t="str">
        <f>IF($F85&gt;0,PORCENTAJES!C$2,"")</f>
        <v/>
      </c>
      <c r="M85" s="9" t="str">
        <f>IF($F85&gt;0,PORCENTAJES!D$2,"")</f>
        <v/>
      </c>
      <c r="N85" s="9" t="str">
        <f>IF($F85&gt;0,PORCENTAJES!E$2,"")</f>
        <v/>
      </c>
    </row>
    <row r="86" ht="15.75" customHeight="1">
      <c r="K86" s="9" t="str">
        <f>IF($F86&gt;0,PORCENTAJES!B$2,"")</f>
        <v/>
      </c>
      <c r="L86" s="9" t="str">
        <f>IF($F86&gt;0,PORCENTAJES!C$2,"")</f>
        <v/>
      </c>
      <c r="M86" s="9" t="str">
        <f>IF($F86&gt;0,PORCENTAJES!D$2,"")</f>
        <v/>
      </c>
      <c r="N86" s="9" t="str">
        <f>IF($F86&gt;0,PORCENTAJES!E$2,"")</f>
        <v/>
      </c>
    </row>
    <row r="87" ht="15.75" customHeight="1">
      <c r="K87" s="9" t="str">
        <f>IF($F87&gt;0,PORCENTAJES!B$2,"")</f>
        <v/>
      </c>
      <c r="L87" s="9" t="str">
        <f>IF($F87&gt;0,PORCENTAJES!C$2,"")</f>
        <v/>
      </c>
      <c r="M87" s="9" t="str">
        <f>IF($F87&gt;0,PORCENTAJES!D$2,"")</f>
        <v/>
      </c>
      <c r="N87" s="9" t="str">
        <f>IF($F87&gt;0,PORCENTAJES!E$2,"")</f>
        <v/>
      </c>
    </row>
    <row r="88" ht="15.75" customHeight="1">
      <c r="K88" s="9" t="str">
        <f>IF($F88&gt;0,PORCENTAJES!B$2,"")</f>
        <v/>
      </c>
      <c r="L88" s="9" t="str">
        <f>IF($F88&gt;0,PORCENTAJES!C$2,"")</f>
        <v/>
      </c>
      <c r="M88" s="9" t="str">
        <f>IF($F88&gt;0,PORCENTAJES!D$2,"")</f>
        <v/>
      </c>
      <c r="N88" s="9" t="str">
        <f>IF($F88&gt;0,PORCENTAJES!E$2,"")</f>
        <v/>
      </c>
    </row>
    <row r="89" ht="15.75" customHeight="1">
      <c r="K89" s="9" t="str">
        <f>IF($F89&gt;0,PORCENTAJES!B$2,"")</f>
        <v/>
      </c>
      <c r="L89" s="9" t="str">
        <f>IF($F89&gt;0,PORCENTAJES!C$2,"")</f>
        <v/>
      </c>
      <c r="M89" s="9" t="str">
        <f>IF($F89&gt;0,PORCENTAJES!D$2,"")</f>
        <v/>
      </c>
      <c r="N89" s="9" t="str">
        <f>IF($F89&gt;0,PORCENTAJES!E$2,"")</f>
        <v/>
      </c>
    </row>
    <row r="90" ht="15.75" customHeight="1">
      <c r="K90" s="9" t="str">
        <f>IF($F90&gt;0,PORCENTAJES!B$2,"")</f>
        <v/>
      </c>
      <c r="L90" s="9" t="str">
        <f>IF($F90&gt;0,PORCENTAJES!C$2,"")</f>
        <v/>
      </c>
      <c r="M90" s="9" t="str">
        <f>IF($F90&gt;0,PORCENTAJES!D$2,"")</f>
        <v/>
      </c>
      <c r="N90" s="9" t="str">
        <f>IF($F90&gt;0,PORCENTAJES!E$2,"")</f>
        <v/>
      </c>
    </row>
    <row r="91" ht="15.75" customHeight="1">
      <c r="K91" s="9" t="str">
        <f>IF($F91&gt;0,PORCENTAJES!B$2,"")</f>
        <v/>
      </c>
      <c r="L91" s="9" t="str">
        <f>IF($F91&gt;0,PORCENTAJES!C$2,"")</f>
        <v/>
      </c>
      <c r="M91" s="9" t="str">
        <f>IF($F91&gt;0,PORCENTAJES!D$2,"")</f>
        <v/>
      </c>
      <c r="N91" s="9" t="str">
        <f>IF($F91&gt;0,PORCENTAJES!E$2,"")</f>
        <v/>
      </c>
    </row>
    <row r="92" ht="15.75" customHeight="1">
      <c r="K92" s="9" t="str">
        <f>IF($F92&gt;0,PORCENTAJES!B$2,"")</f>
        <v/>
      </c>
      <c r="L92" s="9" t="str">
        <f>IF($F92&gt;0,PORCENTAJES!C$2,"")</f>
        <v/>
      </c>
      <c r="M92" s="9" t="str">
        <f>IF($F92&gt;0,PORCENTAJES!D$2,"")</f>
        <v/>
      </c>
      <c r="N92" s="9" t="str">
        <f>IF($F92&gt;0,PORCENTAJES!E$2,"")</f>
        <v/>
      </c>
    </row>
    <row r="93" ht="15.75" customHeight="1">
      <c r="K93" s="9" t="str">
        <f>IF($F93&gt;0,PORCENTAJES!B$2,"")</f>
        <v/>
      </c>
      <c r="L93" s="9" t="str">
        <f>IF($F93&gt;0,PORCENTAJES!C$2,"")</f>
        <v/>
      </c>
      <c r="M93" s="9" t="str">
        <f>IF($F93&gt;0,PORCENTAJES!D$2,"")</f>
        <v/>
      </c>
      <c r="N93" s="9" t="str">
        <f>IF($F93&gt;0,PORCENTAJES!E$2,"")</f>
        <v/>
      </c>
    </row>
    <row r="94" ht="15.75" customHeight="1">
      <c r="K94" s="9" t="str">
        <f>IF($F94&gt;0,PORCENTAJES!B$2,"")</f>
        <v/>
      </c>
      <c r="L94" s="9" t="str">
        <f>IF($F94&gt;0,PORCENTAJES!C$2,"")</f>
        <v/>
      </c>
      <c r="M94" s="9" t="str">
        <f>IF($F94&gt;0,PORCENTAJES!D$2,"")</f>
        <v/>
      </c>
      <c r="N94" s="9" t="str">
        <f>IF($F94&gt;0,PORCENTAJES!E$2,"")</f>
        <v/>
      </c>
    </row>
    <row r="95" ht="15.75" customHeight="1">
      <c r="K95" s="9" t="str">
        <f>IF($F95&gt;0,PORCENTAJES!B$2,"")</f>
        <v/>
      </c>
      <c r="L95" s="9" t="str">
        <f>IF($F95&gt;0,PORCENTAJES!C$2,"")</f>
        <v/>
      </c>
      <c r="M95" s="9" t="str">
        <f>IF($F95&gt;0,PORCENTAJES!D$2,"")</f>
        <v/>
      </c>
      <c r="N95" s="9" t="str">
        <f>IF($F95&gt;0,PORCENTAJES!E$2,"")</f>
        <v/>
      </c>
    </row>
    <row r="96" ht="15.75" customHeight="1">
      <c r="K96" s="9" t="str">
        <f>IF($F96&gt;0,PORCENTAJES!B$2,"")</f>
        <v/>
      </c>
      <c r="L96" s="9" t="str">
        <f>IF($F96&gt;0,PORCENTAJES!C$2,"")</f>
        <v/>
      </c>
      <c r="M96" s="9" t="str">
        <f>IF($F96&gt;0,PORCENTAJES!D$2,"")</f>
        <v/>
      </c>
      <c r="N96" s="9" t="str">
        <f>IF($F96&gt;0,PORCENTAJES!E$2,"")</f>
        <v/>
      </c>
    </row>
    <row r="97" ht="15.75" customHeight="1">
      <c r="K97" s="9" t="str">
        <f>IF($F97&gt;0,PORCENTAJES!B$2,"")</f>
        <v/>
      </c>
      <c r="L97" s="9" t="str">
        <f>IF($F97&gt;0,PORCENTAJES!C$2,"")</f>
        <v/>
      </c>
      <c r="M97" s="9" t="str">
        <f>IF($F97&gt;0,PORCENTAJES!D$2,"")</f>
        <v/>
      </c>
      <c r="N97" s="9" t="str">
        <f>IF($F97&gt;0,PORCENTAJES!E$2,"")</f>
        <v/>
      </c>
    </row>
    <row r="98" ht="15.75" customHeight="1">
      <c r="K98" s="9" t="str">
        <f>IF($F98&gt;0,PORCENTAJES!B$2,"")</f>
        <v/>
      </c>
      <c r="L98" s="9" t="str">
        <f>IF($F98&gt;0,PORCENTAJES!C$2,"")</f>
        <v/>
      </c>
      <c r="M98" s="9" t="str">
        <f>IF($F98&gt;0,PORCENTAJES!D$2,"")</f>
        <v/>
      </c>
      <c r="N98" s="9" t="str">
        <f>IF($F98&gt;0,PORCENTAJES!E$2,"")</f>
        <v/>
      </c>
    </row>
    <row r="99" ht="15.75" customHeight="1">
      <c r="K99" s="9" t="str">
        <f>IF($F99&gt;0,PORCENTAJES!B$2,"")</f>
        <v/>
      </c>
      <c r="L99" s="9" t="str">
        <f>IF($F99&gt;0,PORCENTAJES!C$2,"")</f>
        <v/>
      </c>
      <c r="M99" s="9" t="str">
        <f>IF($F99&gt;0,PORCENTAJES!D$2,"")</f>
        <v/>
      </c>
      <c r="N99" s="9" t="str">
        <f>IF($F99&gt;0,PORCENTAJES!E$2,"")</f>
        <v/>
      </c>
    </row>
    <row r="100" ht="15.75" customHeight="1">
      <c r="K100" s="9" t="str">
        <f>IF($F100&gt;0,PORCENTAJES!B$2,"")</f>
        <v/>
      </c>
      <c r="L100" s="9" t="str">
        <f>IF($F100&gt;0,PORCENTAJES!C$2,"")</f>
        <v/>
      </c>
      <c r="M100" s="9" t="str">
        <f>IF($F100&gt;0,PORCENTAJES!D$2,"")</f>
        <v/>
      </c>
      <c r="N100" s="9" t="str">
        <f>IF($F100&gt;0,PORCENTAJES!E$2,"")</f>
        <v/>
      </c>
    </row>
    <row r="101" ht="15.75" customHeight="1">
      <c r="K101" s="9" t="str">
        <f>IF($F101&gt;0,PORCENTAJES!B$2,"")</f>
        <v/>
      </c>
      <c r="L101" s="9" t="str">
        <f>IF($F101&gt;0,PORCENTAJES!C$2,"")</f>
        <v/>
      </c>
      <c r="M101" s="9" t="str">
        <f>IF($F101&gt;0,PORCENTAJES!D$2,"")</f>
        <v/>
      </c>
      <c r="N101" s="9" t="str">
        <f>IF($F101&gt;0,PORCENTAJES!E$2,"")</f>
        <v/>
      </c>
    </row>
    <row r="102" ht="15.75" customHeight="1">
      <c r="K102" s="9" t="str">
        <f>IF($F102&gt;0,PORCENTAJES!B$2,"")</f>
        <v/>
      </c>
      <c r="L102" s="9" t="str">
        <f>IF($F102&gt;0,PORCENTAJES!C$2,"")</f>
        <v/>
      </c>
      <c r="M102" s="9" t="str">
        <f>IF($F102&gt;0,PORCENTAJES!D$2,"")</f>
        <v/>
      </c>
      <c r="N102" s="9" t="str">
        <f>IF($F102&gt;0,PORCENTAJES!E$2,"")</f>
        <v/>
      </c>
    </row>
    <row r="103" ht="15.75" customHeight="1">
      <c r="K103" s="9" t="str">
        <f>IF($F103&gt;0,PORCENTAJES!B$2,"")</f>
        <v/>
      </c>
      <c r="L103" s="9" t="str">
        <f>IF($F103&gt;0,PORCENTAJES!C$2,"")</f>
        <v/>
      </c>
      <c r="M103" s="9" t="str">
        <f>IF($F103&gt;0,PORCENTAJES!D$2,"")</f>
        <v/>
      </c>
      <c r="N103" s="9" t="str">
        <f>IF($F103&gt;0,PORCENTAJES!E$2,"")</f>
        <v/>
      </c>
    </row>
    <row r="104" ht="15.75" customHeight="1">
      <c r="K104" s="9" t="str">
        <f>IF($F104&gt;0,PORCENTAJES!B$2,"")</f>
        <v/>
      </c>
      <c r="L104" s="9" t="str">
        <f>IF($F104&gt;0,PORCENTAJES!C$2,"")</f>
        <v/>
      </c>
      <c r="M104" s="9" t="str">
        <f>IF($F104&gt;0,PORCENTAJES!D$2,"")</f>
        <v/>
      </c>
      <c r="N104" s="9" t="str">
        <f>IF($F104&gt;0,PORCENTAJES!E$2,"")</f>
        <v/>
      </c>
    </row>
    <row r="105" ht="15.75" customHeight="1">
      <c r="K105" s="9" t="str">
        <f>IF($F105&gt;0,PORCENTAJES!B$2,"")</f>
        <v/>
      </c>
      <c r="L105" s="9" t="str">
        <f>IF($F105&gt;0,PORCENTAJES!C$2,"")</f>
        <v/>
      </c>
      <c r="M105" s="9" t="str">
        <f>IF($F105&gt;0,PORCENTAJES!D$2,"")</f>
        <v/>
      </c>
      <c r="N105" s="9" t="str">
        <f>IF($F105&gt;0,PORCENTAJES!E$2,"")</f>
        <v/>
      </c>
    </row>
    <row r="106" ht="15.75" customHeight="1">
      <c r="K106" s="9" t="str">
        <f>IF($F106&gt;0,PORCENTAJES!B$2,"")</f>
        <v/>
      </c>
      <c r="L106" s="9" t="str">
        <f>IF($F106&gt;0,PORCENTAJES!C$2,"")</f>
        <v/>
      </c>
      <c r="M106" s="9" t="str">
        <f>IF($F106&gt;0,PORCENTAJES!D$2,"")</f>
        <v/>
      </c>
      <c r="N106" s="9" t="str">
        <f>IF($F106&gt;0,PORCENTAJES!E$2,"")</f>
        <v/>
      </c>
    </row>
    <row r="107" ht="15.75" customHeight="1">
      <c r="K107" s="9" t="str">
        <f>IF($F107&gt;0,PORCENTAJES!B$2,"")</f>
        <v/>
      </c>
      <c r="L107" s="9" t="str">
        <f>IF($F107&gt;0,PORCENTAJES!C$2,"")</f>
        <v/>
      </c>
      <c r="M107" s="9" t="str">
        <f>IF($F107&gt;0,PORCENTAJES!D$2,"")</f>
        <v/>
      </c>
      <c r="N107" s="9" t="str">
        <f>IF($F107&gt;0,PORCENTAJES!E$2,"")</f>
        <v/>
      </c>
    </row>
    <row r="108" ht="15.75" customHeight="1">
      <c r="K108" s="9" t="str">
        <f>IF($F108&gt;0,PORCENTAJES!B$2,"")</f>
        <v/>
      </c>
      <c r="L108" s="9" t="str">
        <f>IF($F108&gt;0,PORCENTAJES!C$2,"")</f>
        <v/>
      </c>
      <c r="M108" s="9" t="str">
        <f>IF($F108&gt;0,PORCENTAJES!D$2,"")</f>
        <v/>
      </c>
      <c r="N108" s="9" t="str">
        <f>IF($F108&gt;0,PORCENTAJES!E$2,"")</f>
        <v/>
      </c>
    </row>
    <row r="109" ht="15.75" customHeight="1">
      <c r="K109" s="9" t="str">
        <f>IF($F109&gt;0,PORCENTAJES!B$2,"")</f>
        <v/>
      </c>
      <c r="L109" s="9" t="str">
        <f>IF($F109&gt;0,PORCENTAJES!C$2,"")</f>
        <v/>
      </c>
      <c r="M109" s="9" t="str">
        <f>IF($F109&gt;0,PORCENTAJES!D$2,"")</f>
        <v/>
      </c>
      <c r="N109" s="9" t="str">
        <f>IF($F109&gt;0,PORCENTAJES!E$2,"")</f>
        <v/>
      </c>
    </row>
    <row r="110" ht="15.75" customHeight="1">
      <c r="K110" s="9" t="str">
        <f>IF($F110&gt;0,PORCENTAJES!B$2,"")</f>
        <v/>
      </c>
      <c r="L110" s="9" t="str">
        <f>IF($F110&gt;0,PORCENTAJES!C$2,"")</f>
        <v/>
      </c>
      <c r="M110" s="9" t="str">
        <f>IF($F110&gt;0,PORCENTAJES!D$2,"")</f>
        <v/>
      </c>
      <c r="N110" s="9" t="str">
        <f>IF($F110&gt;0,PORCENTAJES!E$2,"")</f>
        <v/>
      </c>
    </row>
    <row r="111" ht="15.75" customHeight="1">
      <c r="K111" s="9" t="str">
        <f>IF($F111&gt;0,PORCENTAJES!B$2,"")</f>
        <v/>
      </c>
      <c r="L111" s="9" t="str">
        <f>IF($F111&gt;0,PORCENTAJES!C$2,"")</f>
        <v/>
      </c>
      <c r="M111" s="9" t="str">
        <f>IF($F111&gt;0,PORCENTAJES!D$2,"")</f>
        <v/>
      </c>
      <c r="N111" s="9" t="str">
        <f>IF($F111&gt;0,PORCENTAJES!E$2,"")</f>
        <v/>
      </c>
    </row>
    <row r="112" ht="15.75" customHeight="1">
      <c r="K112" s="9" t="str">
        <f>IF($F112&gt;0,PORCENTAJES!B$2,"")</f>
        <v/>
      </c>
      <c r="L112" s="9" t="str">
        <f>IF($F112&gt;0,PORCENTAJES!C$2,"")</f>
        <v/>
      </c>
      <c r="M112" s="9" t="str">
        <f>IF($F112&gt;0,PORCENTAJES!D$2,"")</f>
        <v/>
      </c>
      <c r="N112" s="9" t="str">
        <f>IF($F112&gt;0,PORCENTAJES!E$2,"")</f>
        <v/>
      </c>
    </row>
    <row r="113" ht="15.75" customHeight="1">
      <c r="K113" s="9" t="str">
        <f>IF($F113&gt;0,PORCENTAJES!B$2,"")</f>
        <v/>
      </c>
      <c r="L113" s="9" t="str">
        <f>IF($F113&gt;0,PORCENTAJES!C$2,"")</f>
        <v/>
      </c>
      <c r="M113" s="9" t="str">
        <f>IF($F113&gt;0,PORCENTAJES!D$2,"")</f>
        <v/>
      </c>
      <c r="N113" s="9" t="str">
        <f>IF($F113&gt;0,PORCENTAJES!E$2,"")</f>
        <v/>
      </c>
    </row>
    <row r="114" ht="15.75" customHeight="1">
      <c r="K114" s="9" t="str">
        <f>IF($F114&gt;0,PORCENTAJES!B$2,"")</f>
        <v/>
      </c>
      <c r="L114" s="9" t="str">
        <f>IF($F114&gt;0,PORCENTAJES!C$2,"")</f>
        <v/>
      </c>
      <c r="M114" s="9" t="str">
        <f>IF($F114&gt;0,PORCENTAJES!D$2,"")</f>
        <v/>
      </c>
      <c r="N114" s="9" t="str">
        <f>IF($F114&gt;0,PORCENTAJES!E$2,"")</f>
        <v/>
      </c>
    </row>
    <row r="115" ht="15.75" customHeight="1">
      <c r="K115" s="9" t="str">
        <f>IF($F115&gt;0,PORCENTAJES!B$2,"")</f>
        <v/>
      </c>
      <c r="L115" s="9" t="str">
        <f>IF($F115&gt;0,PORCENTAJES!C$2,"")</f>
        <v/>
      </c>
      <c r="M115" s="9" t="str">
        <f>IF($F115&gt;0,PORCENTAJES!D$2,"")</f>
        <v/>
      </c>
      <c r="N115" s="9" t="str">
        <f>IF($F115&gt;0,PORCENTAJES!E$2,"")</f>
        <v/>
      </c>
    </row>
    <row r="116" ht="15.75" customHeight="1">
      <c r="K116" s="9" t="str">
        <f>IF($F116&gt;0,PORCENTAJES!B$2,"")</f>
        <v/>
      </c>
      <c r="L116" s="9" t="str">
        <f>IF($F116&gt;0,PORCENTAJES!C$2,"")</f>
        <v/>
      </c>
      <c r="M116" s="9" t="str">
        <f>IF($F116&gt;0,PORCENTAJES!D$2,"")</f>
        <v/>
      </c>
      <c r="N116" s="9" t="str">
        <f>IF($F116&gt;0,PORCENTAJES!E$2,"")</f>
        <v/>
      </c>
    </row>
    <row r="117" ht="15.75" customHeight="1">
      <c r="K117" s="9" t="str">
        <f>IF($F117&gt;0,PORCENTAJES!B$2,"")</f>
        <v/>
      </c>
      <c r="L117" s="9" t="str">
        <f>IF($F117&gt;0,PORCENTAJES!C$2,"")</f>
        <v/>
      </c>
      <c r="M117" s="9" t="str">
        <f>IF($F117&gt;0,PORCENTAJES!D$2,"")</f>
        <v/>
      </c>
      <c r="N117" s="9" t="str">
        <f>IF($F117&gt;0,PORCENTAJES!E$2,"")</f>
        <v/>
      </c>
    </row>
    <row r="118" ht="15.75" customHeight="1">
      <c r="K118" s="9" t="str">
        <f>IF($F118&gt;0,PORCENTAJES!B$2,"")</f>
        <v/>
      </c>
      <c r="L118" s="9" t="str">
        <f>IF($F118&gt;0,PORCENTAJES!C$2,"")</f>
        <v/>
      </c>
      <c r="M118" s="9" t="str">
        <f>IF($F118&gt;0,PORCENTAJES!D$2,"")</f>
        <v/>
      </c>
      <c r="N118" s="9" t="str">
        <f>IF($F118&gt;0,PORCENTAJES!E$2,"")</f>
        <v/>
      </c>
    </row>
    <row r="119" ht="15.75" customHeight="1">
      <c r="K119" s="9" t="str">
        <f>IF($F119&gt;0,PORCENTAJES!B$2,"")</f>
        <v/>
      </c>
      <c r="L119" s="9" t="str">
        <f>IF($F119&gt;0,PORCENTAJES!C$2,"")</f>
        <v/>
      </c>
      <c r="M119" s="9" t="str">
        <f>IF($F119&gt;0,PORCENTAJES!D$2,"")</f>
        <v/>
      </c>
      <c r="N119" s="9" t="str">
        <f>IF($F119&gt;0,PORCENTAJES!E$2,"")</f>
        <v/>
      </c>
    </row>
    <row r="120" ht="15.75" customHeight="1">
      <c r="K120" s="9" t="str">
        <f>IF($F120&gt;0,PORCENTAJES!B$2,"")</f>
        <v/>
      </c>
      <c r="L120" s="9" t="str">
        <f>IF($F120&gt;0,PORCENTAJES!C$2,"")</f>
        <v/>
      </c>
      <c r="M120" s="9" t="str">
        <f>IF($F120&gt;0,PORCENTAJES!D$2,"")</f>
        <v/>
      </c>
      <c r="N120" s="9" t="str">
        <f>IF($F120&gt;0,PORCENTAJES!E$2,"")</f>
        <v/>
      </c>
    </row>
    <row r="121" ht="15.75" customHeight="1">
      <c r="K121" s="9" t="str">
        <f>IF($F121&gt;0,PORCENTAJES!B$2,"")</f>
        <v/>
      </c>
      <c r="L121" s="9" t="str">
        <f>IF($F121&gt;0,PORCENTAJES!C$2,"")</f>
        <v/>
      </c>
      <c r="M121" s="9" t="str">
        <f>IF($F121&gt;0,PORCENTAJES!D$2,"")</f>
        <v/>
      </c>
      <c r="N121" s="9" t="str">
        <f>IF($F121&gt;0,PORCENTAJES!E$2,"")</f>
        <v/>
      </c>
    </row>
    <row r="122" ht="15.75" customHeight="1">
      <c r="K122" s="9" t="str">
        <f>IF($F122&gt;0,PORCENTAJES!B$2,"")</f>
        <v/>
      </c>
      <c r="L122" s="9" t="str">
        <f>IF($F122&gt;0,PORCENTAJES!C$2,"")</f>
        <v/>
      </c>
      <c r="M122" s="9" t="str">
        <f>IF($F122&gt;0,PORCENTAJES!D$2,"")</f>
        <v/>
      </c>
      <c r="N122" s="9" t="str">
        <f>IF($F122&gt;0,PORCENTAJES!E$2,"")</f>
        <v/>
      </c>
    </row>
    <row r="123" ht="15.75" customHeight="1">
      <c r="K123" s="9" t="str">
        <f>IF($F123&gt;0,PORCENTAJES!B$2,"")</f>
        <v/>
      </c>
      <c r="L123" s="9" t="str">
        <f>IF($F123&gt;0,PORCENTAJES!C$2,"")</f>
        <v/>
      </c>
      <c r="M123" s="9" t="str">
        <f>IF($F123&gt;0,PORCENTAJES!D$2,"")</f>
        <v/>
      </c>
      <c r="N123" s="9" t="str">
        <f>IF($F123&gt;0,PORCENTAJES!E$2,"")</f>
        <v/>
      </c>
    </row>
    <row r="124" ht="15.75" customHeight="1">
      <c r="K124" s="9" t="str">
        <f>IF($F124&gt;0,PORCENTAJES!B$2,"")</f>
        <v/>
      </c>
      <c r="L124" s="9" t="str">
        <f>IF($F124&gt;0,PORCENTAJES!C$2,"")</f>
        <v/>
      </c>
      <c r="M124" s="9" t="str">
        <f>IF($F124&gt;0,PORCENTAJES!D$2,"")</f>
        <v/>
      </c>
      <c r="N124" s="9" t="str">
        <f>IF($F124&gt;0,PORCENTAJES!E$2,"")</f>
        <v/>
      </c>
    </row>
    <row r="125" ht="15.75" customHeight="1">
      <c r="K125" s="9" t="str">
        <f>IF($F125&gt;0,PORCENTAJES!B$2,"")</f>
        <v/>
      </c>
      <c r="L125" s="9" t="str">
        <f>IF($F125&gt;0,PORCENTAJES!C$2,"")</f>
        <v/>
      </c>
      <c r="M125" s="9" t="str">
        <f>IF($F125&gt;0,PORCENTAJES!D$2,"")</f>
        <v/>
      </c>
      <c r="N125" s="9" t="str">
        <f>IF($F125&gt;0,PORCENTAJES!E$2,"")</f>
        <v/>
      </c>
    </row>
    <row r="126" ht="15.75" customHeight="1">
      <c r="K126" s="9" t="str">
        <f>IF($F126&gt;0,PORCENTAJES!B$2,"")</f>
        <v/>
      </c>
      <c r="L126" s="9" t="str">
        <f>IF($F126&gt;0,PORCENTAJES!C$2,"")</f>
        <v/>
      </c>
      <c r="M126" s="9" t="str">
        <f>IF($F126&gt;0,PORCENTAJES!D$2,"")</f>
        <v/>
      </c>
      <c r="N126" s="9" t="str">
        <f>IF($F126&gt;0,PORCENTAJES!E$2,"")</f>
        <v/>
      </c>
    </row>
    <row r="127" ht="15.75" customHeight="1">
      <c r="K127" s="9" t="str">
        <f>IF($F127&gt;0,PORCENTAJES!B$2,"")</f>
        <v/>
      </c>
      <c r="L127" s="9" t="str">
        <f>IF($F127&gt;0,PORCENTAJES!C$2,"")</f>
        <v/>
      </c>
      <c r="M127" s="9" t="str">
        <f>IF($F127&gt;0,PORCENTAJES!D$2,"")</f>
        <v/>
      </c>
      <c r="N127" s="9" t="str">
        <f>IF($F127&gt;0,PORCENTAJES!E$2,"")</f>
        <v/>
      </c>
    </row>
    <row r="128" ht="15.75" customHeight="1">
      <c r="K128" s="9" t="str">
        <f>IF($F128&gt;0,PORCENTAJES!B$2,"")</f>
        <v/>
      </c>
      <c r="L128" s="9" t="str">
        <f>IF($F128&gt;0,PORCENTAJES!C$2,"")</f>
        <v/>
      </c>
      <c r="M128" s="9" t="str">
        <f>IF($F128&gt;0,PORCENTAJES!D$2,"")</f>
        <v/>
      </c>
      <c r="N128" s="9" t="str">
        <f>IF($F128&gt;0,PORCENTAJES!E$2,"")</f>
        <v/>
      </c>
    </row>
    <row r="129" ht="15.75" customHeight="1">
      <c r="K129" s="9" t="str">
        <f>IF($F129&gt;0,PORCENTAJES!B$2,"")</f>
        <v/>
      </c>
      <c r="L129" s="9" t="str">
        <f>IF($F129&gt;0,PORCENTAJES!C$2,"")</f>
        <v/>
      </c>
      <c r="M129" s="9" t="str">
        <f>IF($F129&gt;0,PORCENTAJES!D$2,"")</f>
        <v/>
      </c>
      <c r="N129" s="9" t="str">
        <f>IF($F129&gt;0,PORCENTAJES!E$2,"")</f>
        <v/>
      </c>
    </row>
    <row r="130" ht="15.75" customHeight="1">
      <c r="K130" s="9" t="str">
        <f>IF($F130&gt;0,PORCENTAJES!B$2,"")</f>
        <v/>
      </c>
      <c r="L130" s="9" t="str">
        <f>IF($F130&gt;0,PORCENTAJES!C$2,"")</f>
        <v/>
      </c>
      <c r="M130" s="9" t="str">
        <f>IF($F130&gt;0,PORCENTAJES!D$2,"")</f>
        <v/>
      </c>
      <c r="N130" s="9" t="str">
        <f>IF($F130&gt;0,PORCENTAJES!E$2,"")</f>
        <v/>
      </c>
    </row>
    <row r="131" ht="15.75" customHeight="1">
      <c r="K131" s="9" t="str">
        <f>IF($F131&gt;0,PORCENTAJES!B$2,"")</f>
        <v/>
      </c>
      <c r="L131" s="9" t="str">
        <f>IF($F131&gt;0,PORCENTAJES!C$2,"")</f>
        <v/>
      </c>
      <c r="M131" s="9" t="str">
        <f>IF($F131&gt;0,PORCENTAJES!D$2,"")</f>
        <v/>
      </c>
      <c r="N131" s="9" t="str">
        <f>IF($F131&gt;0,PORCENTAJES!E$2,"")</f>
        <v/>
      </c>
    </row>
    <row r="132" ht="15.75" customHeight="1">
      <c r="K132" s="9" t="str">
        <f>IF($F132&gt;0,PORCENTAJES!B$2,"")</f>
        <v/>
      </c>
      <c r="L132" s="9" t="str">
        <f>IF($F132&gt;0,PORCENTAJES!C$2,"")</f>
        <v/>
      </c>
      <c r="M132" s="9" t="str">
        <f>IF($F132&gt;0,PORCENTAJES!D$2,"")</f>
        <v/>
      </c>
      <c r="N132" s="9" t="str">
        <f>IF($F132&gt;0,PORCENTAJES!E$2,"")</f>
        <v/>
      </c>
    </row>
    <row r="133" ht="15.75" customHeight="1">
      <c r="K133" s="9" t="str">
        <f>IF($F133&gt;0,PORCENTAJES!B$2,"")</f>
        <v/>
      </c>
      <c r="L133" s="9" t="str">
        <f>IF($F133&gt;0,PORCENTAJES!C$2,"")</f>
        <v/>
      </c>
      <c r="M133" s="9" t="str">
        <f>IF($F133&gt;0,PORCENTAJES!D$2,"")</f>
        <v/>
      </c>
      <c r="N133" s="9" t="str">
        <f>IF($F133&gt;0,PORCENTAJES!E$2,"")</f>
        <v/>
      </c>
    </row>
    <row r="134" ht="15.75" customHeight="1">
      <c r="K134" s="9" t="str">
        <f>IF($F134&gt;0,PORCENTAJES!B$2,"")</f>
        <v/>
      </c>
      <c r="L134" s="9" t="str">
        <f>IF($F134&gt;0,PORCENTAJES!C$2,"")</f>
        <v/>
      </c>
      <c r="M134" s="9" t="str">
        <f>IF($F134&gt;0,PORCENTAJES!D$2,"")</f>
        <v/>
      </c>
      <c r="N134" s="9" t="str">
        <f>IF($F134&gt;0,PORCENTAJES!E$2,"")</f>
        <v/>
      </c>
    </row>
    <row r="135" ht="15.75" customHeight="1">
      <c r="K135" s="9" t="str">
        <f>IF($F135&gt;0,PORCENTAJES!B$2,"")</f>
        <v/>
      </c>
      <c r="L135" s="9" t="str">
        <f>IF($F135&gt;0,PORCENTAJES!C$2,"")</f>
        <v/>
      </c>
      <c r="M135" s="9" t="str">
        <f>IF($F135&gt;0,PORCENTAJES!D$2,"")</f>
        <v/>
      </c>
      <c r="N135" s="9" t="str">
        <f>IF($F135&gt;0,PORCENTAJES!E$2,"")</f>
        <v/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86"/>
    <col customWidth="1" min="3" max="3" width="15.29"/>
    <col customWidth="1" min="4" max="4" width="26.71"/>
    <col customWidth="1" min="5" max="5" width="11.14"/>
    <col customWidth="1" min="6" max="6" width="17.86"/>
    <col customWidth="1" min="7" max="7" width="14.43"/>
    <col customWidth="1" min="8" max="9" width="10.71"/>
    <col customWidth="1" min="10" max="10" width="15.14"/>
    <col customWidth="1" min="11" max="11" width="13.57"/>
    <col customWidth="1" min="12" max="13" width="14.71"/>
    <col customWidth="1" min="14" max="19" width="10.71"/>
  </cols>
  <sheetData>
    <row r="1">
      <c r="A1" s="22" t="s">
        <v>0</v>
      </c>
      <c r="B1" s="2" t="s">
        <v>1</v>
      </c>
      <c r="C1" s="1" t="s">
        <v>2</v>
      </c>
      <c r="D1" s="2" t="s">
        <v>3</v>
      </c>
      <c r="E1" s="2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13">
        <v>2236.0</v>
      </c>
      <c r="B2" s="19" t="str">
        <f>IF(NOT($A2=""),VLOOKUP($A2,GENERAL!$A$3:B$216,2,FALSE),"")</f>
        <v>GANI</v>
      </c>
      <c r="C2" s="19" t="str">
        <f>IF(NOT($A2=""),VLOOKUP($A2,GENERAL!$A$3:C$216,3,FALSE),"")</f>
        <v>57X37</v>
      </c>
      <c r="D2" s="19" t="str">
        <f>IF(NOT($A2=""),VLOOKUP($A2,GENERAL!$A$3:D$216,4,FALSE),"")</f>
        <v>ALMOHADAS CERVICAL</v>
      </c>
      <c r="E2" s="18">
        <f>IF(NOT($A2=""),VLOOKUP($A2,GENERAL!$A$3:G$216,7,FALSE),"")</f>
        <v>49100</v>
      </c>
      <c r="F2" s="8">
        <f t="shared" ref="F2:I2" si="1">IF(NOT($A2=0),CEILING($E2*(1+J2),50), "")
</f>
        <v>74150</v>
      </c>
      <c r="G2" s="8">
        <f t="shared" si="1"/>
        <v>79550</v>
      </c>
      <c r="H2" s="8">
        <f t="shared" si="1"/>
        <v>85950</v>
      </c>
      <c r="I2" s="8">
        <f t="shared" si="1"/>
        <v>93300</v>
      </c>
      <c r="J2" s="15">
        <f>IF(NOT($A2=""),VLOOKUP($A2,GENERAL!$A$2:M$216,12,FALSE),"")</f>
        <v>0.51</v>
      </c>
      <c r="K2" s="15">
        <f>IF(NOT($A2=""),VLOOKUP($A2,GENERAL!$A$2:N$216,13,FALSE),"")</f>
        <v>0.62</v>
      </c>
      <c r="L2" s="15">
        <f>IF(NOT($A2=""),VLOOKUP($A2,GENERAL!$A$2:O$216,14,FALSE),"")</f>
        <v>0.75</v>
      </c>
      <c r="M2" s="15">
        <f>IF(NOT($A2=""),VLOOKUP($A2,GENERAL!$A$2:P$216,15,FALSE),"")</f>
        <v>0.9</v>
      </c>
    </row>
    <row r="3">
      <c r="A3" s="13">
        <v>2237.0</v>
      </c>
      <c r="B3" s="19" t="str">
        <f>IF(NOT($A3=""),VLOOKUP($A3,GENERAL!$A$3:B$216,2,FALSE),"")</f>
        <v>GANI</v>
      </c>
      <c r="C3" s="19" t="str">
        <f>IF(NOT($A3=""),VLOOKUP($A3,GENERAL!$A$3:C$216,3,FALSE),"")</f>
        <v>70X50</v>
      </c>
      <c r="D3" s="19" t="str">
        <f>IF(NOT($A3=""),VLOOKUP($A3,GENERAL!$A$3:D$216,4,FALSE),"")</f>
        <v>ALMOHADAS MARINE</v>
      </c>
      <c r="E3" s="18">
        <f>IF(NOT($A3=""),VLOOKUP($A3,GENERAL!$A$3:G$216,7,FALSE),"")</f>
        <v>26500</v>
      </c>
      <c r="F3" s="8">
        <f t="shared" ref="F3:I3" si="2">IF(NOT($A3=0),CEILING($E3*(1+J3),50), "")
</f>
        <v>40050</v>
      </c>
      <c r="G3" s="8">
        <f t="shared" si="2"/>
        <v>42950</v>
      </c>
      <c r="H3" s="8">
        <f t="shared" si="2"/>
        <v>46400</v>
      </c>
      <c r="I3" s="8">
        <f t="shared" si="2"/>
        <v>50350</v>
      </c>
      <c r="J3" s="15">
        <f>IF(NOT($A3=""),VLOOKUP($A3,GENERAL!$A$2:M$216,12,FALSE),"")</f>
        <v>0.51</v>
      </c>
      <c r="K3" s="15">
        <f>IF(NOT($A3=""),VLOOKUP($A3,GENERAL!$A$2:N$216,13,FALSE),"")</f>
        <v>0.62</v>
      </c>
      <c r="L3" s="15">
        <f>IF(NOT($A3=""),VLOOKUP($A3,GENERAL!$A$2:O$216,14,FALSE),"")</f>
        <v>0.75</v>
      </c>
      <c r="M3" s="15">
        <f>IF(NOT($A3=""),VLOOKUP($A3,GENERAL!$A$2:P$216,15,FALSE),"")</f>
        <v>0.9</v>
      </c>
    </row>
    <row r="4">
      <c r="A4" s="13">
        <v>2238.0</v>
      </c>
      <c r="B4" s="19" t="str">
        <f>IF(NOT($A4=""),VLOOKUP($A4,GENERAL!$A$3:B$216,2,FALSE),"")</f>
        <v>GANI</v>
      </c>
      <c r="C4" s="19" t="str">
        <f>IF(NOT($A4=""),VLOOKUP($A4,GENERAL!$A$3:C$216,3,FALSE),"")</f>
        <v>80X50</v>
      </c>
      <c r="D4" s="19" t="str">
        <f>IF(NOT($A4=""),VLOOKUP($A4,GENERAL!$A$3:D$216,4,FALSE),"")</f>
        <v>ALMOHADAS MARINE</v>
      </c>
      <c r="E4" s="18">
        <f>IF(NOT($A4=""),VLOOKUP($A4,GENERAL!$A$3:G$216,7,FALSE),"")</f>
        <v>28400</v>
      </c>
      <c r="F4" s="8">
        <f t="shared" ref="F4:I4" si="3">IF(NOT($A4=0),CEILING($E4*(1+J4),50), "")
</f>
        <v>42900</v>
      </c>
      <c r="G4" s="8">
        <f t="shared" si="3"/>
        <v>46050</v>
      </c>
      <c r="H4" s="8">
        <f t="shared" si="3"/>
        <v>49700</v>
      </c>
      <c r="I4" s="8">
        <f t="shared" si="3"/>
        <v>54000</v>
      </c>
      <c r="J4" s="15">
        <f>IF(NOT($A4=""),VLOOKUP($A4,GENERAL!$A$2:M$216,12,FALSE),"")</f>
        <v>0.51</v>
      </c>
      <c r="K4" s="15">
        <f>IF(NOT($A4=""),VLOOKUP($A4,GENERAL!$A$2:N$216,13,FALSE),"")</f>
        <v>0.62</v>
      </c>
      <c r="L4" s="15">
        <f>IF(NOT($A4=""),VLOOKUP($A4,GENERAL!$A$2:O$216,14,FALSE),"")</f>
        <v>0.75</v>
      </c>
      <c r="M4" s="15">
        <f>IF(NOT($A4=""),VLOOKUP($A4,GENERAL!$A$2:P$216,15,FALSE),"")</f>
        <v>0.9</v>
      </c>
    </row>
    <row r="5">
      <c r="A5" s="13">
        <v>2239.0</v>
      </c>
      <c r="B5" s="19" t="str">
        <f>IF(NOT($A5=""),VLOOKUP($A5,GENERAL!$A$3:B$216,2,FALSE),"")</f>
        <v>GANI</v>
      </c>
      <c r="C5" s="19" t="str">
        <f>IF(NOT($A5=""),VLOOKUP($A5,GENERAL!$A$3:C$216,3,FALSE),"")</f>
        <v>70X40</v>
      </c>
      <c r="D5" s="19" t="str">
        <f>IF(NOT($A5=""),VLOOKUP($A5,GENERAL!$A$3:D$216,4,FALSE),"")</f>
        <v>ALMOHADAS SILVER</v>
      </c>
      <c r="E5" s="18">
        <f>IF(NOT($A5=""),VLOOKUP($A5,GENERAL!$A$3:G$216,7,FALSE),"")</f>
        <v>15000</v>
      </c>
      <c r="F5" s="8">
        <f t="shared" ref="F5:I5" si="4">IF(NOT($A5=0),CEILING($E5*(1+J5),50), "")
</f>
        <v>22650</v>
      </c>
      <c r="G5" s="8">
        <f t="shared" si="4"/>
        <v>24300</v>
      </c>
      <c r="H5" s="8">
        <f t="shared" si="4"/>
        <v>26250</v>
      </c>
      <c r="I5" s="8">
        <f t="shared" si="4"/>
        <v>28500</v>
      </c>
      <c r="J5" s="15">
        <f>IF(NOT($A5=""),VLOOKUP($A5,GENERAL!$A$2:M$216,12,FALSE),"")</f>
        <v>0.51</v>
      </c>
      <c r="K5" s="15">
        <f>IF(NOT($A5=""),VLOOKUP($A5,GENERAL!$A$2:N$216,13,FALSE),"")</f>
        <v>0.62</v>
      </c>
      <c r="L5" s="15">
        <f>IF(NOT($A5=""),VLOOKUP($A5,GENERAL!$A$2:O$216,14,FALSE),"")</f>
        <v>0.75</v>
      </c>
      <c r="M5" s="15">
        <f>IF(NOT($A5=""),VLOOKUP($A5,GENERAL!$A$2:P$216,15,FALSE),"")</f>
        <v>0.9</v>
      </c>
    </row>
    <row r="6">
      <c r="A6" s="13">
        <v>2240.0</v>
      </c>
      <c r="B6" s="19" t="str">
        <f>IF(NOT($A6=""),VLOOKUP($A6,GENERAL!$A$3:B$216,2,FALSE),"")</f>
        <v>GANI</v>
      </c>
      <c r="C6" s="19" t="str">
        <f>IF(NOT($A6=""),VLOOKUP($A6,GENERAL!$A$3:C$216,3,FALSE),"")</f>
        <v>80X40</v>
      </c>
      <c r="D6" s="19" t="str">
        <f>IF(NOT($A6=""),VLOOKUP($A6,GENERAL!$A$3:D$216,4,FALSE),"")</f>
        <v>ALMOHADAS SILVER</v>
      </c>
      <c r="E6" s="18">
        <f>IF(NOT($A6=""),VLOOKUP($A6,GENERAL!$A$3:G$216,7,FALSE),"")</f>
        <v>16300</v>
      </c>
      <c r="F6" s="8">
        <f t="shared" ref="F6:I6" si="5">IF(NOT($A6=0),CEILING($E6*(1+J6),50), "")
</f>
        <v>24650</v>
      </c>
      <c r="G6" s="8">
        <f t="shared" si="5"/>
        <v>26450</v>
      </c>
      <c r="H6" s="8">
        <f t="shared" si="5"/>
        <v>28550</v>
      </c>
      <c r="I6" s="8">
        <f t="shared" si="5"/>
        <v>31000</v>
      </c>
      <c r="J6" s="15">
        <f>IF(NOT($A6=""),VLOOKUP($A6,GENERAL!$A$2:M$216,12,FALSE),"")</f>
        <v>0.51</v>
      </c>
      <c r="K6" s="15">
        <f>IF(NOT($A6=""),VLOOKUP($A6,GENERAL!$A$2:N$216,13,FALSE),"")</f>
        <v>0.62</v>
      </c>
      <c r="L6" s="15">
        <f>IF(NOT($A6=""),VLOOKUP($A6,GENERAL!$A$2:O$216,14,FALSE),"")</f>
        <v>0.75</v>
      </c>
      <c r="M6" s="15">
        <f>IF(NOT($A6=""),VLOOKUP($A6,GENERAL!$A$2:P$216,15,FALSE),"")</f>
        <v>0.9</v>
      </c>
    </row>
    <row r="7">
      <c r="A7" s="13">
        <v>2324.0</v>
      </c>
      <c r="B7" s="19" t="str">
        <f>IF(NOT($A7=""),VLOOKUP($A7,GENERAL!$A$3:B$216,2,FALSE),"")</f>
        <v>ELEGANTE</v>
      </c>
      <c r="C7" s="19" t="str">
        <f>IF(NOT($A7=""),VLOOKUP($A7,GENERAL!$A$3:C$216,3,FALSE),"")</f>
        <v>70X10</v>
      </c>
      <c r="D7" s="19" t="str">
        <f>IF(NOT($A7=""),VLOOKUP($A7,GENERAL!$A$3:D$216,4,FALSE),"")</f>
        <v>ALMOHADAS CARICIA</v>
      </c>
      <c r="E7" s="18">
        <f>IF(NOT($A7=""),VLOOKUP($A7,GENERAL!$A$3:G$216,7,FALSE),"")</f>
        <v>9100</v>
      </c>
      <c r="F7" s="8">
        <f t="shared" ref="F7:I7" si="6">IF(NOT($A7=0),CEILING($E7*(1+J7),50), "")
</f>
        <v>13750</v>
      </c>
      <c r="G7" s="8">
        <f t="shared" si="6"/>
        <v>14750</v>
      </c>
      <c r="H7" s="8">
        <f t="shared" si="6"/>
        <v>15950</v>
      </c>
      <c r="I7" s="8">
        <f t="shared" si="6"/>
        <v>17300</v>
      </c>
      <c r="J7" s="15">
        <f>IF(NOT($A7=""),VLOOKUP($A7,GENERAL!$A$2:M$216,12,FALSE),"")</f>
        <v>0.51</v>
      </c>
      <c r="K7" s="15">
        <f>IF(NOT($A7=""),VLOOKUP($A7,GENERAL!$A$2:N$216,13,FALSE),"")</f>
        <v>0.62</v>
      </c>
      <c r="L7" s="15">
        <f>IF(NOT($A7=""),VLOOKUP($A7,GENERAL!$A$2:O$216,14,FALSE),"")</f>
        <v>0.75</v>
      </c>
      <c r="M7" s="15">
        <f>IF(NOT($A7=""),VLOOKUP($A7,GENERAL!$A$2:P$216,15,FALSE),"")</f>
        <v>0.9</v>
      </c>
    </row>
    <row r="8" ht="15.75" customHeight="1">
      <c r="A8" s="13">
        <v>2325.0</v>
      </c>
      <c r="B8" s="19" t="str">
        <f>IF(NOT($A8=""),VLOOKUP($A8,GENERAL!$A$3:B$216,2,FALSE),"")</f>
        <v>ELEGANTE</v>
      </c>
      <c r="C8" s="19" t="str">
        <f>IF(NOT($A8=""),VLOOKUP($A8,GENERAL!$A$3:C$216,3,FALSE),"")</f>
        <v>70X10</v>
      </c>
      <c r="D8" s="19" t="str">
        <f>IF(NOT($A8=""),VLOOKUP($A8,GENERAL!$A$3:D$216,4,FALSE),"")</f>
        <v>ALMOHADAS IDEAL</v>
      </c>
      <c r="E8" s="18">
        <f>IF(NOT($A8=""),VLOOKUP($A8,GENERAL!$A$3:G$216,7,FALSE),"")</f>
        <v>11600</v>
      </c>
      <c r="F8" s="8">
        <f t="shared" ref="F8:I8" si="7">IF(NOT($A8=0),CEILING($E8*(1+J8),50), "")
</f>
        <v>17550</v>
      </c>
      <c r="G8" s="8">
        <f t="shared" si="7"/>
        <v>18800</v>
      </c>
      <c r="H8" s="8">
        <f t="shared" si="7"/>
        <v>20300</v>
      </c>
      <c r="I8" s="8">
        <f t="shared" si="7"/>
        <v>22050</v>
      </c>
      <c r="J8" s="15">
        <f>IF(NOT($A8=""),VLOOKUP($A8,GENERAL!$A$2:M$216,12,FALSE),"")</f>
        <v>0.51</v>
      </c>
      <c r="K8" s="15">
        <f>IF(NOT($A8=""),VLOOKUP($A8,GENERAL!$A$2:N$216,13,FALSE),"")</f>
        <v>0.62</v>
      </c>
      <c r="L8" s="15">
        <f>IF(NOT($A8=""),VLOOKUP($A8,GENERAL!$A$2:O$216,14,FALSE),"")</f>
        <v>0.75</v>
      </c>
      <c r="M8" s="15">
        <f>IF(NOT($A8=""),VLOOKUP($A8,GENERAL!$A$2:P$216,15,FALSE),"")</f>
        <v>0.9</v>
      </c>
    </row>
    <row r="9" ht="15.75" customHeight="1">
      <c r="A9" s="13">
        <v>2326.0</v>
      </c>
      <c r="B9" s="19" t="str">
        <f>IF(NOT($A9=""),VLOOKUP($A9,GENERAL!$A$3:B$216,2,FALSE),"")</f>
        <v>ELEGANTE</v>
      </c>
      <c r="C9" s="19">
        <f>IF(NOT($A9=""),VLOOKUP($A9,GENERAL!$A$3:C$216,3,FALSE),"")</f>
        <v>70</v>
      </c>
      <c r="D9" s="19" t="str">
        <f>IF(NOT($A9=""),VLOOKUP($A9,GENERAL!$A$3:D$216,4,FALSE),"")</f>
        <v>ALMOHADAS SUTIL</v>
      </c>
      <c r="E9" s="18">
        <f>IF(NOT($A9=""),VLOOKUP($A9,GENERAL!$A$3:G$216,7,FALSE),"")</f>
        <v>11800</v>
      </c>
      <c r="F9" s="8">
        <f t="shared" ref="F9:I9" si="8">IF(NOT($A9=0),CEILING($E9*(1+J9),50), "")
</f>
        <v>17850</v>
      </c>
      <c r="G9" s="8">
        <f t="shared" si="8"/>
        <v>19150</v>
      </c>
      <c r="H9" s="8">
        <f t="shared" si="8"/>
        <v>20650</v>
      </c>
      <c r="I9" s="8">
        <f t="shared" si="8"/>
        <v>22450</v>
      </c>
      <c r="J9" s="15">
        <f>IF(NOT($A9=""),VLOOKUP($A9,GENERAL!$A$2:M$216,12,FALSE),"")</f>
        <v>0.51</v>
      </c>
      <c r="K9" s="15">
        <f>IF(NOT($A9=""),VLOOKUP($A9,GENERAL!$A$2:N$216,13,FALSE),"")</f>
        <v>0.62</v>
      </c>
      <c r="L9" s="15">
        <f>IF(NOT($A9=""),VLOOKUP($A9,GENERAL!$A$2:O$216,14,FALSE),"")</f>
        <v>0.75</v>
      </c>
      <c r="M9" s="15">
        <f>IF(NOT($A9=""),VLOOKUP($A9,GENERAL!$A$2:P$216,15,FALSE),"")</f>
        <v>0.9</v>
      </c>
    </row>
    <row r="10" ht="15.75" customHeight="1">
      <c r="A10" s="13">
        <v>2294.0</v>
      </c>
      <c r="B10" s="19" t="str">
        <f>IF(NOT($A10=""),VLOOKUP($A10,GENERAL!$A$3:B$216,2,FALSE),"")</f>
        <v>MAXIKING </v>
      </c>
      <c r="C10" s="19" t="str">
        <f>IF(NOT($A10=""),VLOOKUP($A10,GENERAL!$A$3:C$216,3,FALSE),"")</f>
        <v>70X12</v>
      </c>
      <c r="D10" s="19" t="str">
        <f>IF(NOT($A10=""),VLOOKUP($A10,GENERAL!$A$3:D$216,4,FALSE),"")</f>
        <v>ALMOHADAS SUPER</v>
      </c>
      <c r="E10" s="18">
        <f>IF(NOT($A10=""),VLOOKUP($A10,GENERAL!$A$3:G$216,7,FALSE),"")</f>
        <v>7900</v>
      </c>
      <c r="F10" s="8">
        <f t="shared" ref="F10:I10" si="9">IF(NOT($A10=0),CEILING($E10*(1+J10),50), "")
</f>
        <v>11950</v>
      </c>
      <c r="G10" s="8">
        <f t="shared" si="9"/>
        <v>12800</v>
      </c>
      <c r="H10" s="8">
        <f t="shared" si="9"/>
        <v>13850</v>
      </c>
      <c r="I10" s="8">
        <f t="shared" si="9"/>
        <v>15050</v>
      </c>
      <c r="J10" s="15">
        <f>IF(NOT($A10=""),VLOOKUP($A10,GENERAL!$A$2:M$216,12,FALSE),"")</f>
        <v>0.51</v>
      </c>
      <c r="K10" s="15">
        <f>IF(NOT($A10=""),VLOOKUP($A10,GENERAL!$A$2:N$216,13,FALSE),"")</f>
        <v>0.62</v>
      </c>
      <c r="L10" s="15">
        <f>IF(NOT($A10=""),VLOOKUP($A10,GENERAL!$A$2:O$216,14,FALSE),"")</f>
        <v>0.75</v>
      </c>
      <c r="M10" s="15">
        <f>IF(NOT($A10=""),VLOOKUP($A10,GENERAL!$A$2:P$216,15,FALSE),"")</f>
        <v>0.9</v>
      </c>
    </row>
    <row r="11" ht="15.75" customHeight="1">
      <c r="A11" s="13">
        <v>2295.0</v>
      </c>
      <c r="B11" s="19" t="str">
        <f>IF(NOT($A11=""),VLOOKUP($A11,GENERAL!$A$3:B$216,2,FALSE),"")</f>
        <v>MAXIKING </v>
      </c>
      <c r="C11" s="19" t="str">
        <f>IF(NOT($A11=""),VLOOKUP($A11,GENERAL!$A$3:C$216,3,FALSE),"")</f>
        <v/>
      </c>
      <c r="D11" s="19" t="str">
        <f>IF(NOT($A11=""),VLOOKUP($A11,GENERAL!$A$3:D$216,4,FALSE),"")</f>
        <v>ALMOHADAS NATURIS</v>
      </c>
      <c r="E11" s="18">
        <f>IF(NOT($A11=""),VLOOKUP($A11,GENERAL!$A$3:G$216,7,FALSE),"")</f>
        <v>18000</v>
      </c>
      <c r="F11" s="8">
        <f t="shared" ref="F11:I11" si="10">IF(NOT($A11=0),CEILING($E11*(1+J11),50), "")
</f>
        <v>27200</v>
      </c>
      <c r="G11" s="8">
        <f t="shared" si="10"/>
        <v>29200</v>
      </c>
      <c r="H11" s="8">
        <f t="shared" si="10"/>
        <v>31500</v>
      </c>
      <c r="I11" s="8">
        <f t="shared" si="10"/>
        <v>34200</v>
      </c>
      <c r="J11" s="15">
        <f>IF(NOT($A11=""),VLOOKUP($A11,GENERAL!$A$2:M$216,12,FALSE),"")</f>
        <v>0.51</v>
      </c>
      <c r="K11" s="15">
        <f>IF(NOT($A11=""),VLOOKUP($A11,GENERAL!$A$2:N$216,13,FALSE),"")</f>
        <v>0.62</v>
      </c>
      <c r="L11" s="15">
        <f>IF(NOT($A11=""),VLOOKUP($A11,GENERAL!$A$2:O$216,14,FALSE),"")</f>
        <v>0.75</v>
      </c>
      <c r="M11" s="15">
        <f>IF(NOT($A11=""),VLOOKUP($A11,GENERAL!$A$2:P$216,15,FALSE),"")</f>
        <v>0.9</v>
      </c>
    </row>
    <row r="12" ht="15.75" customHeight="1">
      <c r="A12" s="13">
        <v>2296.0</v>
      </c>
      <c r="B12" s="19" t="str">
        <f>IF(NOT($A12=""),VLOOKUP($A12,GENERAL!$A$3:B$216,2,FALSE),"")</f>
        <v>MAXIKING </v>
      </c>
      <c r="C12" s="19">
        <f>IF(NOT($A12=""),VLOOKUP($A12,GENERAL!$A$3:C$216,3,FALSE),"")</f>
        <v>70</v>
      </c>
      <c r="D12" s="19" t="str">
        <f>IF(NOT($A12=""),VLOOKUP($A12,GENERAL!$A$3:D$216,4,FALSE),"")</f>
        <v>ALMOHADAS SOFT</v>
      </c>
      <c r="E12" s="18">
        <f>IF(NOT($A12=""),VLOOKUP($A12,GENERAL!$A$3:G$216,7,FALSE),"")</f>
        <v>12300</v>
      </c>
      <c r="F12" s="8">
        <f t="shared" ref="F12:I12" si="11">IF(NOT($A12=0),CEILING($E12*(1+J12),50), "")
</f>
        <v>18600</v>
      </c>
      <c r="G12" s="8">
        <f t="shared" si="11"/>
        <v>19950</v>
      </c>
      <c r="H12" s="8">
        <f t="shared" si="11"/>
        <v>21550</v>
      </c>
      <c r="I12" s="8">
        <f t="shared" si="11"/>
        <v>23400</v>
      </c>
      <c r="J12" s="15">
        <f>IF(NOT($A12=""),VLOOKUP($A12,GENERAL!$A$2:M$216,12,FALSE),"")</f>
        <v>0.51</v>
      </c>
      <c r="K12" s="15">
        <f>IF(NOT($A12=""),VLOOKUP($A12,GENERAL!$A$2:N$216,13,FALSE),"")</f>
        <v>0.62</v>
      </c>
      <c r="L12" s="15">
        <f>IF(NOT($A12=""),VLOOKUP($A12,GENERAL!$A$2:O$216,14,FALSE),"")</f>
        <v>0.75</v>
      </c>
      <c r="M12" s="15">
        <f>IF(NOT($A12=""),VLOOKUP($A12,GENERAL!$A$2:P$216,15,FALSE),"")</f>
        <v>0.9</v>
      </c>
    </row>
    <row r="13" ht="15.75" customHeight="1">
      <c r="A13" s="13">
        <v>2297.0</v>
      </c>
      <c r="B13" s="19" t="str">
        <f>IF(NOT($A13=""),VLOOKUP($A13,GENERAL!$A$3:B$216,2,FALSE),"")</f>
        <v>MAXIKING </v>
      </c>
      <c r="C13" s="19" t="str">
        <f>IF(NOT($A13=""),VLOOKUP($A13,GENERAL!$A$3:C$216,3,FALSE),"")</f>
        <v/>
      </c>
      <c r="D13" s="19" t="str">
        <f>IF(NOT($A13=""),VLOOKUP($A13,GENERAL!$A$3:D$216,4,FALSE),"")</f>
        <v>ALMOHADAS VISCO CERVICAL</v>
      </c>
      <c r="E13" s="18">
        <f>IF(NOT($A13=""),VLOOKUP($A13,GENERAL!$A$3:G$216,7,FALSE),"")</f>
        <v>28000</v>
      </c>
      <c r="F13" s="8">
        <f t="shared" ref="F13:I13" si="12">IF(NOT($A13=0),CEILING($E13*(1+J13),50), "")
</f>
        <v>42300</v>
      </c>
      <c r="G13" s="8">
        <f t="shared" si="12"/>
        <v>45400</v>
      </c>
      <c r="H13" s="8">
        <f t="shared" si="12"/>
        <v>49000</v>
      </c>
      <c r="I13" s="8">
        <f t="shared" si="12"/>
        <v>53200</v>
      </c>
      <c r="J13" s="15">
        <f>IF(NOT($A13=""),VLOOKUP($A13,GENERAL!$A$2:M$216,12,FALSE),"")</f>
        <v>0.51</v>
      </c>
      <c r="K13" s="15">
        <f>IF(NOT($A13=""),VLOOKUP($A13,GENERAL!$A$2:N$216,13,FALSE),"")</f>
        <v>0.62</v>
      </c>
      <c r="L13" s="15">
        <f>IF(NOT($A13=""),VLOOKUP($A13,GENERAL!$A$2:O$216,14,FALSE),"")</f>
        <v>0.75</v>
      </c>
      <c r="M13" s="15">
        <f>IF(NOT($A13=""),VLOOKUP($A13,GENERAL!$A$2:P$216,15,FALSE),"")</f>
        <v>0.9</v>
      </c>
    </row>
    <row r="14" ht="15.75" customHeight="1">
      <c r="B14" s="19" t="str">
        <f>IF(NOT($A14=""),VLOOKUP($A14,GENERAL!$A$3:B$216,2,FALSE),"")</f>
        <v/>
      </c>
      <c r="C14" s="19" t="str">
        <f>IF(NOT($A14=""),VLOOKUP($A14,GENERAL!$A$3:C$216,3,FALSE),"")</f>
        <v/>
      </c>
      <c r="D14" s="19" t="str">
        <f>IF(NOT($A14=""),VLOOKUP($A14,GENERAL!$A$3:D$216,4,FALSE),"")</f>
        <v/>
      </c>
      <c r="E14" s="18" t="str">
        <f>IF(NOT($A14=""),VLOOKUP($A14,GENERAL!$A$3:G$216,7,FALSE),"")</f>
        <v/>
      </c>
      <c r="F14" s="8" t="str">
        <f t="shared" ref="F14:I14" si="13">IF(NOT($A14=0),CEILING($E14*(1+J14),50), "")
</f>
        <v/>
      </c>
      <c r="G14" s="8" t="str">
        <f t="shared" si="13"/>
        <v/>
      </c>
      <c r="H14" s="8" t="str">
        <f t="shared" si="13"/>
        <v/>
      </c>
      <c r="I14" s="8" t="str">
        <f t="shared" si="13"/>
        <v/>
      </c>
      <c r="J14" s="15" t="str">
        <f>IF(NOT($A14=""),VLOOKUP($A14,GENERAL!$A$2:M$216,12,FALSE),"")</f>
        <v/>
      </c>
      <c r="K14" s="15" t="str">
        <f>IF(NOT($A14=""),VLOOKUP($A14,GENERAL!$A$2:N$216,13,FALSE),"")</f>
        <v/>
      </c>
      <c r="L14" s="15" t="str">
        <f>IF(NOT($A14=""),VLOOKUP($A14,GENERAL!$A$2:O$216,14,FALSE),"")</f>
        <v/>
      </c>
      <c r="M14" s="15" t="str">
        <f>IF(NOT($A14=""),VLOOKUP($A14,GENERAL!$A$2:P$216,15,FALSE),"")</f>
        <v/>
      </c>
    </row>
    <row r="15" ht="15.75" customHeight="1">
      <c r="B15" s="19" t="str">
        <f>IF(NOT($A15=""),VLOOKUP($A15,GENERAL!$A$3:B$216,2,FALSE),"")</f>
        <v/>
      </c>
      <c r="C15" s="19" t="str">
        <f>IF(NOT($A15=""),VLOOKUP($A15,GENERAL!$A$3:C$216,3,FALSE),"")</f>
        <v/>
      </c>
      <c r="D15" s="19" t="str">
        <f>IF(NOT($A15=""),VLOOKUP($A15,GENERAL!$A$3:D$216,4,FALSE),"")</f>
        <v/>
      </c>
      <c r="E15" s="18" t="str">
        <f>IF(NOT($A15=""),VLOOKUP($A15,GENERAL!$A$3:G$216,7,FALSE),"")</f>
        <v/>
      </c>
      <c r="F15" s="8" t="str">
        <f t="shared" ref="F15:I15" si="14">IF(NOT($A15=0),CEILING($E15*(1+J15),50), "")
</f>
        <v/>
      </c>
      <c r="G15" s="8" t="str">
        <f t="shared" si="14"/>
        <v/>
      </c>
      <c r="H15" s="8" t="str">
        <f t="shared" si="14"/>
        <v/>
      </c>
      <c r="I15" s="8" t="str">
        <f t="shared" si="14"/>
        <v/>
      </c>
      <c r="J15" s="15" t="str">
        <f>IF(NOT($A15=""),VLOOKUP($A15,GENERAL!$A$2:M$216,12,FALSE),"")</f>
        <v/>
      </c>
      <c r="K15" s="15" t="str">
        <f>IF(NOT($A15=""),VLOOKUP($A15,GENERAL!$A$2:N$216,13,FALSE),"")</f>
        <v/>
      </c>
      <c r="L15" s="15" t="str">
        <f>IF(NOT($A15=""),VLOOKUP($A15,GENERAL!$A$2:O$216,14,FALSE),"")</f>
        <v/>
      </c>
      <c r="M15" s="15" t="str">
        <f>IF(NOT($A15=""),VLOOKUP($A15,GENERAL!$A$2:P$216,15,FALSE),"")</f>
        <v/>
      </c>
    </row>
    <row r="16" ht="15.75" customHeight="1">
      <c r="B16" s="19" t="str">
        <f>IF(NOT($A16=""),VLOOKUP($A16,GENERAL!$A$3:B$216,2,FALSE),"")</f>
        <v/>
      </c>
      <c r="C16" s="19" t="str">
        <f>IF(NOT($A16=""),VLOOKUP($A16,GENERAL!$A$3:C$216,3,FALSE),"")</f>
        <v/>
      </c>
      <c r="D16" s="19" t="str">
        <f>IF(NOT($A16=""),VLOOKUP($A16,GENERAL!$A$3:D$216,4,FALSE),"")</f>
        <v/>
      </c>
      <c r="E16" s="18" t="str">
        <f>IF(NOT($A16=""),VLOOKUP($A16,GENERAL!$A$3:G$216,7,FALSE),"")</f>
        <v/>
      </c>
      <c r="F16" s="8" t="str">
        <f t="shared" ref="F16:I16" si="15">IF(NOT($A16=0),CEILING($E16*(1+J16),50), "")
</f>
        <v/>
      </c>
      <c r="G16" s="8" t="str">
        <f t="shared" si="15"/>
        <v/>
      </c>
      <c r="H16" s="8" t="str">
        <f t="shared" si="15"/>
        <v/>
      </c>
      <c r="I16" s="8" t="str">
        <f t="shared" si="15"/>
        <v/>
      </c>
      <c r="J16" s="15" t="str">
        <f>IF(NOT($A16=""),VLOOKUP($A16,GENERAL!$A$2:M$216,12,FALSE),"")</f>
        <v/>
      </c>
      <c r="K16" s="15" t="str">
        <f>IF(NOT($A16=""),VLOOKUP($A16,GENERAL!$A$2:N$216,13,FALSE),"")</f>
        <v/>
      </c>
      <c r="L16" s="15" t="str">
        <f>IF(NOT($A16=""),VLOOKUP($A16,GENERAL!$A$2:O$216,14,FALSE),"")</f>
        <v/>
      </c>
      <c r="M16" s="15" t="str">
        <f>IF(NOT($A16=""),VLOOKUP($A16,GENERAL!$A$2:P$216,15,FALSE),"")</f>
        <v/>
      </c>
    </row>
    <row r="17" ht="15.75" customHeight="1">
      <c r="B17" s="19" t="str">
        <f>IF(NOT($A17=""),VLOOKUP($A17,GENERAL!$A$3:B$216,2,FALSE),"")</f>
        <v/>
      </c>
      <c r="C17" s="19" t="str">
        <f>IF(NOT($A17=""),VLOOKUP($A17,GENERAL!$A$3:C$216,3,FALSE),"")</f>
        <v/>
      </c>
      <c r="D17" s="19" t="str">
        <f>IF(NOT($A17=""),VLOOKUP($A17,GENERAL!$A$3:D$216,4,FALSE),"")</f>
        <v/>
      </c>
      <c r="E17" s="18" t="str">
        <f>IF(NOT($A17=""),VLOOKUP($A17,GENERAL!$A$3:G$216,7,FALSE),"")</f>
        <v/>
      </c>
      <c r="F17" s="8" t="str">
        <f t="shared" ref="F17:I17" si="16">IF(NOT($A17=0),CEILING($E17*(1+J17),50), "")
</f>
        <v/>
      </c>
      <c r="G17" s="8" t="str">
        <f t="shared" si="16"/>
        <v/>
      </c>
      <c r="H17" s="8" t="str">
        <f t="shared" si="16"/>
        <v/>
      </c>
      <c r="I17" s="8" t="str">
        <f t="shared" si="16"/>
        <v/>
      </c>
      <c r="J17" s="15" t="str">
        <f>IF(NOT($A17=""),VLOOKUP($A17,GENERAL!$A$2:M$216,12,FALSE),"")</f>
        <v/>
      </c>
      <c r="K17" s="15" t="str">
        <f>IF(NOT($A17=""),VLOOKUP($A17,GENERAL!$A$2:N$216,13,FALSE),"")</f>
        <v/>
      </c>
      <c r="L17" s="15" t="str">
        <f>IF(NOT($A17=""),VLOOKUP($A17,GENERAL!$A$2:O$216,14,FALSE),"")</f>
        <v/>
      </c>
      <c r="M17" s="15" t="str">
        <f>IF(NOT($A17=""),VLOOKUP($A17,GENERAL!$A$2:P$216,15,FALSE),"")</f>
        <v/>
      </c>
    </row>
    <row r="18" ht="15.75" customHeight="1">
      <c r="B18" s="19" t="str">
        <f>IF(NOT($A18=""),VLOOKUP($A18,GENERAL!$A$3:B$216,2,FALSE),"")</f>
        <v/>
      </c>
      <c r="C18" s="19" t="str">
        <f>IF(NOT($A18=""),VLOOKUP($A18,GENERAL!$A$3:C$216,3,FALSE),"")</f>
        <v/>
      </c>
      <c r="D18" s="19" t="str">
        <f>IF(NOT($A18=""),VLOOKUP($A18,GENERAL!$A$3:D$216,4,FALSE),"")</f>
        <v/>
      </c>
      <c r="E18" s="18" t="str">
        <f>IF(NOT($A18=""),VLOOKUP($A18,GENERAL!$A$3:G$216,7,FALSE),"")</f>
        <v/>
      </c>
      <c r="F18" s="8" t="str">
        <f t="shared" ref="F18:I18" si="17">IF(NOT($A18=0),CEILING($E18*(1+J18),50), "")
</f>
        <v/>
      </c>
      <c r="G18" s="8" t="str">
        <f t="shared" si="17"/>
        <v/>
      </c>
      <c r="H18" s="8" t="str">
        <f t="shared" si="17"/>
        <v/>
      </c>
      <c r="I18" s="8" t="str">
        <f t="shared" si="17"/>
        <v/>
      </c>
      <c r="J18" s="15" t="str">
        <f>IF(NOT($A18=""),VLOOKUP($A18,GENERAL!$A$2:M$216,12,FALSE),"")</f>
        <v/>
      </c>
      <c r="K18" s="15" t="str">
        <f>IF(NOT($A18=""),VLOOKUP($A18,GENERAL!$A$2:N$216,13,FALSE),"")</f>
        <v/>
      </c>
      <c r="L18" s="15" t="str">
        <f>IF(NOT($A18=""),VLOOKUP($A18,GENERAL!$A$2:O$216,14,FALSE),"")</f>
        <v/>
      </c>
      <c r="M18" s="15" t="str">
        <f>IF(NOT($A18=""),VLOOKUP($A18,GENERAL!$A$2:P$216,15,FALSE),"")</f>
        <v/>
      </c>
    </row>
    <row r="19" ht="15.75" customHeight="1">
      <c r="B19" s="19" t="str">
        <f>IF(NOT($A19=""),VLOOKUP($A19,GENERAL!$A$3:B$216,2,FALSE),"")</f>
        <v/>
      </c>
      <c r="C19" s="19" t="str">
        <f>IF(NOT($A19=""),VLOOKUP($A19,GENERAL!$A$3:C$216,3,FALSE),"")</f>
        <v/>
      </c>
      <c r="D19" s="19" t="str">
        <f>IF(NOT($A19=""),VLOOKUP($A19,GENERAL!$A$3:D$216,4,FALSE),"")</f>
        <v/>
      </c>
      <c r="E19" s="18" t="str">
        <f>IF(NOT($A19=""),VLOOKUP($A19,GENERAL!$A$3:G$216,7,FALSE),"")</f>
        <v/>
      </c>
      <c r="F19" s="8" t="str">
        <f t="shared" ref="F19:I19" si="18">IF(NOT($A19=0),CEILING($E19*(1+J19),50), "")
</f>
        <v/>
      </c>
      <c r="G19" s="8" t="str">
        <f t="shared" si="18"/>
        <v/>
      </c>
      <c r="H19" s="8" t="str">
        <f t="shared" si="18"/>
        <v/>
      </c>
      <c r="I19" s="8" t="str">
        <f t="shared" si="18"/>
        <v/>
      </c>
      <c r="J19" s="15" t="str">
        <f>IF(NOT($A19=""),VLOOKUP($A19,GENERAL!$A$2:M$216,12,FALSE),"")</f>
        <v/>
      </c>
      <c r="K19" s="15" t="str">
        <f>IF(NOT($A19=""),VLOOKUP($A19,GENERAL!$A$2:N$216,13,FALSE),"")</f>
        <v/>
      </c>
      <c r="L19" s="15" t="str">
        <f>IF(NOT($A19=""),VLOOKUP($A19,GENERAL!$A$2:O$216,14,FALSE),"")</f>
        <v/>
      </c>
      <c r="M19" s="15" t="str">
        <f>IF(NOT($A19=""),VLOOKUP($A19,GENERAL!$A$2:P$216,15,FALSE),"")</f>
        <v/>
      </c>
    </row>
    <row r="20" ht="15.75" customHeight="1">
      <c r="B20" s="19" t="str">
        <f>IF(NOT($A20=""),VLOOKUP($A20,GENERAL!$A$3:B$216,2,FALSE),"")</f>
        <v/>
      </c>
      <c r="C20" s="19" t="str">
        <f>IF(NOT($A20=""),VLOOKUP($A20,GENERAL!$A$3:C$216,3,FALSE),"")</f>
        <v/>
      </c>
      <c r="D20" s="19" t="str">
        <f>IF(NOT($A20=""),VLOOKUP($A20,GENERAL!$A$3:D$216,4,FALSE),"")</f>
        <v/>
      </c>
      <c r="E20" s="18" t="str">
        <f>IF(NOT($A20=""),VLOOKUP($A20,GENERAL!$A$3:G$216,7,FALSE),"")</f>
        <v/>
      </c>
      <c r="F20" s="8" t="str">
        <f t="shared" ref="F20:I20" si="19">IF(NOT($A20=0),CEILING($E20*(1+J20),50), "")
</f>
        <v/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15" t="str">
        <f>IF(NOT($A20=""),VLOOKUP($A20,GENERAL!$A$2:M$216,12,FALSE),"")</f>
        <v/>
      </c>
      <c r="K20" s="15" t="str">
        <f>IF(NOT($A20=""),VLOOKUP($A20,GENERAL!$A$2:N$216,13,FALSE),"")</f>
        <v/>
      </c>
      <c r="L20" s="15" t="str">
        <f>IF(NOT($A20=""),VLOOKUP($A20,GENERAL!$A$2:O$216,14,FALSE),"")</f>
        <v/>
      </c>
      <c r="M20" s="15" t="str">
        <f>IF(NOT($A20=""),VLOOKUP($A20,GENERAL!$A$2:P$216,15,FALSE),"")</f>
        <v/>
      </c>
    </row>
    <row r="21" ht="15.75" customHeight="1">
      <c r="B21" s="19" t="str">
        <f>IF(NOT($A21=""),VLOOKUP($A21,GENERAL!$A$3:B$216,2,FALSE),"")</f>
        <v/>
      </c>
      <c r="C21" s="19" t="str">
        <f>IF(NOT($A21=""),VLOOKUP($A21,GENERAL!$A$3:C$216,3,FALSE),"")</f>
        <v/>
      </c>
      <c r="D21" s="19" t="str">
        <f>IF(NOT($A21=""),VLOOKUP($A21,GENERAL!$A$3:D$216,4,FALSE),"")</f>
        <v/>
      </c>
      <c r="E21" s="18" t="str">
        <f>IF(NOT($A21=""),VLOOKUP($A21,GENERAL!$A$3:G$216,7,FALSE),"")</f>
        <v/>
      </c>
      <c r="F21" s="8" t="str">
        <f t="shared" ref="F21:I21" si="20">IF(NOT($A21=0),CEILING($E21*(1+J21),50), "")
</f>
        <v/>
      </c>
      <c r="G21" s="8" t="str">
        <f t="shared" si="20"/>
        <v/>
      </c>
      <c r="H21" s="8" t="str">
        <f t="shared" si="20"/>
        <v/>
      </c>
      <c r="I21" s="8" t="str">
        <f t="shared" si="20"/>
        <v/>
      </c>
      <c r="J21" s="15" t="str">
        <f>IF(NOT($A21=""),VLOOKUP($A21,GENERAL!$A$2:M$216,12,FALSE),"")</f>
        <v/>
      </c>
      <c r="K21" s="15" t="str">
        <f>IF(NOT($A21=""),VLOOKUP($A21,GENERAL!$A$2:N$216,13,FALSE),"")</f>
        <v/>
      </c>
      <c r="L21" s="15" t="str">
        <f>IF(NOT($A21=""),VLOOKUP($A21,GENERAL!$A$2:O$216,14,FALSE),"")</f>
        <v/>
      </c>
      <c r="M21" s="15" t="str">
        <f>IF(NOT($A21=""),VLOOKUP($A21,GENERAL!$A$2:P$216,15,FALSE),"")</f>
        <v/>
      </c>
    </row>
    <row r="22" ht="15.75" customHeight="1">
      <c r="B22" s="19" t="str">
        <f>IF(NOT($A22=""),VLOOKUP($A22,GENERAL!$A$3:B$216,2,FALSE),"")</f>
        <v/>
      </c>
      <c r="C22" s="19" t="str">
        <f>IF(NOT($A22=""),VLOOKUP($A22,GENERAL!$A$3:C$216,3,FALSE),"")</f>
        <v/>
      </c>
      <c r="D22" s="19" t="str">
        <f>IF(NOT($A22=""),VLOOKUP($A22,GENERAL!$A$3:D$216,4,FALSE),"")</f>
        <v/>
      </c>
      <c r="E22" s="18" t="str">
        <f>IF(NOT($A22=""),VLOOKUP($A22,GENERAL!$A$3:G$216,7,FALSE),"")</f>
        <v/>
      </c>
      <c r="F22" s="8" t="str">
        <f t="shared" ref="F22:I22" si="21">IF(NOT($A22=0),CEILING($E22*(1+J22),50), "")
</f>
        <v/>
      </c>
      <c r="G22" s="8" t="str">
        <f t="shared" si="21"/>
        <v/>
      </c>
      <c r="H22" s="8" t="str">
        <f t="shared" si="21"/>
        <v/>
      </c>
      <c r="I22" s="8" t="str">
        <f t="shared" si="21"/>
        <v/>
      </c>
      <c r="J22" s="15" t="str">
        <f>IF(NOT($A22=""),VLOOKUP($A22,GENERAL!$A$2:M$216,12,FALSE),"")</f>
        <v/>
      </c>
      <c r="K22" s="15" t="str">
        <f>IF(NOT($A22=""),VLOOKUP($A22,GENERAL!$A$2:N$216,13,FALSE),"")</f>
        <v/>
      </c>
      <c r="L22" s="15" t="str">
        <f>IF(NOT($A22=""),VLOOKUP($A22,GENERAL!$A$2:O$216,14,FALSE),"")</f>
        <v/>
      </c>
      <c r="M22" s="15" t="str">
        <f>IF(NOT($A22=""),VLOOKUP($A22,GENERAL!$A$2:P$216,15,FALSE),"")</f>
        <v/>
      </c>
    </row>
    <row r="23" ht="15.75" customHeight="1">
      <c r="B23" s="19" t="str">
        <f>IF(NOT($A23=""),VLOOKUP($A23,GENERAL!$A$3:B$216,2,FALSE),"")</f>
        <v/>
      </c>
      <c r="C23" s="19" t="str">
        <f>IF(NOT($A23=""),VLOOKUP($A23,GENERAL!$A$3:C$216,3,FALSE),"")</f>
        <v/>
      </c>
      <c r="D23" s="19" t="str">
        <f>IF(NOT($A23=""),VLOOKUP($A23,GENERAL!$A$3:D$216,4,FALSE),"")</f>
        <v/>
      </c>
      <c r="E23" s="18" t="str">
        <f>IF(NOT($A23=""),VLOOKUP($A23,GENERAL!$A$3:G$216,7,FALSE),"")</f>
        <v/>
      </c>
      <c r="F23" s="8" t="str">
        <f t="shared" ref="F23:I23" si="22">IF(NOT($A23=0),CEILING($E23*(1+J23),50), "")
</f>
        <v/>
      </c>
      <c r="G23" s="8" t="str">
        <f t="shared" si="22"/>
        <v/>
      </c>
      <c r="H23" s="8" t="str">
        <f t="shared" si="22"/>
        <v/>
      </c>
      <c r="I23" s="8" t="str">
        <f t="shared" si="22"/>
        <v/>
      </c>
      <c r="J23" s="15" t="str">
        <f>IF(NOT($A23=""),VLOOKUP($A23,GENERAL!$A$2:M$216,12,FALSE),"")</f>
        <v/>
      </c>
      <c r="K23" s="15" t="str">
        <f>IF(NOT($A23=""),VLOOKUP($A23,GENERAL!$A$2:N$216,13,FALSE),"")</f>
        <v/>
      </c>
      <c r="L23" s="15" t="str">
        <f>IF(NOT($A23=""),VLOOKUP($A23,GENERAL!$A$2:O$216,14,FALSE),"")</f>
        <v/>
      </c>
      <c r="M23" s="15" t="str">
        <f>IF(NOT($A23=""),VLOOKUP($A23,GENERAL!$A$2:P$216,15,FALSE),"")</f>
        <v/>
      </c>
    </row>
    <row r="24" ht="15.75" customHeight="1">
      <c r="B24" s="19" t="str">
        <f>IF(NOT($A24=""),VLOOKUP($A24,GENERAL!$A$3:B$216,2,FALSE),"")</f>
        <v/>
      </c>
      <c r="C24" s="19" t="str">
        <f>IF(NOT($A24=""),VLOOKUP($A24,GENERAL!$A$3:C$216,3,FALSE),"")</f>
        <v/>
      </c>
      <c r="D24" s="19" t="str">
        <f>IF(NOT($A24=""),VLOOKUP($A24,GENERAL!$A$3:D$216,4,FALSE),"")</f>
        <v/>
      </c>
      <c r="E24" s="18" t="str">
        <f>IF(NOT($A24=""),VLOOKUP($A24,GENERAL!$A$3:G$216,7,FALSE),"")</f>
        <v/>
      </c>
      <c r="F24" s="8" t="str">
        <f t="shared" ref="F24:I24" si="23">IF(NOT($A24=0),CEILING($E24*(1+J24),50), "")
</f>
        <v/>
      </c>
      <c r="G24" s="8" t="str">
        <f t="shared" si="23"/>
        <v/>
      </c>
      <c r="H24" s="8" t="str">
        <f t="shared" si="23"/>
        <v/>
      </c>
      <c r="I24" s="8" t="str">
        <f t="shared" si="23"/>
        <v/>
      </c>
      <c r="J24" s="15" t="str">
        <f>IF(NOT($A24=""),VLOOKUP($A24,GENERAL!$A$2:M$216,12,FALSE),"")</f>
        <v/>
      </c>
      <c r="K24" s="15" t="str">
        <f>IF(NOT($A24=""),VLOOKUP($A24,GENERAL!$A$2:N$216,13,FALSE),"")</f>
        <v/>
      </c>
      <c r="L24" s="15" t="str">
        <f>IF(NOT($A24=""),VLOOKUP($A24,GENERAL!$A$2:O$216,14,FALSE),"")</f>
        <v/>
      </c>
      <c r="M24" s="15" t="str">
        <f>IF(NOT($A24=""),VLOOKUP($A24,GENERAL!$A$2:P$216,15,FALSE),"")</f>
        <v/>
      </c>
    </row>
    <row r="25" ht="15.75" customHeight="1">
      <c r="B25" s="19" t="str">
        <f>IF(NOT($A25=""),VLOOKUP($A25,GENERAL!$A$3:B$216,2,FALSE),"")</f>
        <v/>
      </c>
      <c r="C25" s="19" t="str">
        <f>IF(NOT($A25=""),VLOOKUP($A25,GENERAL!$A$3:C$216,3,FALSE),"")</f>
        <v/>
      </c>
      <c r="D25" s="19" t="str">
        <f>IF(NOT($A25=""),VLOOKUP($A25,GENERAL!$A$3:D$216,4,FALSE),"")</f>
        <v/>
      </c>
      <c r="E25" s="18" t="str">
        <f>IF(NOT($A25=""),VLOOKUP($A25,GENERAL!$A$3:G$216,7,FALSE),"")</f>
        <v/>
      </c>
      <c r="F25" s="8" t="str">
        <f t="shared" ref="F25:I25" si="24">IF(NOT($A25=0),CEILING($E25*(1+J25),50), "")
</f>
        <v/>
      </c>
      <c r="G25" s="8" t="str">
        <f t="shared" si="24"/>
        <v/>
      </c>
      <c r="H25" s="8" t="str">
        <f t="shared" si="24"/>
        <v/>
      </c>
      <c r="I25" s="8" t="str">
        <f t="shared" si="24"/>
        <v/>
      </c>
      <c r="J25" s="15" t="str">
        <f>IF(NOT($A25=""),VLOOKUP($A25,GENERAL!$A$2:M$216,12,FALSE),"")</f>
        <v/>
      </c>
      <c r="K25" s="15" t="str">
        <f>IF(NOT($A25=""),VLOOKUP($A25,GENERAL!$A$2:N$216,13,FALSE),"")</f>
        <v/>
      </c>
      <c r="L25" s="15" t="str">
        <f>IF(NOT($A25=""),VLOOKUP($A25,GENERAL!$A$2:O$216,14,FALSE),"")</f>
        <v/>
      </c>
      <c r="M25" s="15" t="str">
        <f>IF(NOT($A25=""),VLOOKUP($A25,GENERAL!$A$2:P$216,15,FALSE),"")</f>
        <v/>
      </c>
    </row>
    <row r="26" ht="15.75" customHeight="1">
      <c r="B26" s="19" t="str">
        <f>IF(NOT($A26=""),VLOOKUP($A26,GENERAL!$A$3:B$216,2,FALSE),"")</f>
        <v/>
      </c>
      <c r="C26" s="19" t="str">
        <f>IF(NOT($A26=""),VLOOKUP($A26,GENERAL!$A$3:C$216,3,FALSE),"")</f>
        <v/>
      </c>
      <c r="D26" s="19" t="str">
        <f>IF(NOT($A26=""),VLOOKUP($A26,GENERAL!$A$3:D$216,4,FALSE),"")</f>
        <v/>
      </c>
      <c r="E26" s="18" t="str">
        <f>IF(NOT($A26=""),VLOOKUP($A26,GENERAL!$A$3:G$216,7,FALSE),"")</f>
        <v/>
      </c>
      <c r="F26" s="8" t="str">
        <f t="shared" ref="F26:I26" si="25">IF(NOT($A26=0),CEILING($E26*(1+J26),50), "")
</f>
        <v/>
      </c>
      <c r="G26" s="8" t="str">
        <f t="shared" si="25"/>
        <v/>
      </c>
      <c r="H26" s="8" t="str">
        <f t="shared" si="25"/>
        <v/>
      </c>
      <c r="I26" s="8" t="str">
        <f t="shared" si="25"/>
        <v/>
      </c>
      <c r="J26" s="15" t="str">
        <f>IF(NOT($A26=""),VLOOKUP($A26,GENERAL!$A$2:M$216,12,FALSE),"")</f>
        <v/>
      </c>
      <c r="K26" s="15" t="str">
        <f>IF(NOT($A26=""),VLOOKUP($A26,GENERAL!$A$2:N$216,13,FALSE),"")</f>
        <v/>
      </c>
      <c r="L26" s="15" t="str">
        <f>IF(NOT($A26=""),VLOOKUP($A26,GENERAL!$A$2:O$216,14,FALSE),"")</f>
        <v/>
      </c>
      <c r="M26" s="15" t="str">
        <f>IF(NOT($A26=""),VLOOKUP($A26,GENERAL!$A$2:P$216,15,FALSE),"")</f>
        <v/>
      </c>
    </row>
    <row r="27" ht="15.75" customHeight="1">
      <c r="B27" s="19" t="str">
        <f>IF(NOT($A27=""),VLOOKUP($A27,GENERAL!$A$3:B$216,2,FALSE),"")</f>
        <v/>
      </c>
      <c r="C27" s="19" t="str">
        <f>IF(NOT($A27=""),VLOOKUP($A27,GENERAL!$A$3:C$216,3,FALSE),"")</f>
        <v/>
      </c>
      <c r="D27" s="19" t="str">
        <f>IF(NOT($A27=""),VLOOKUP($A27,GENERAL!$A$3:D$216,4,FALSE),"")</f>
        <v/>
      </c>
      <c r="E27" s="18" t="str">
        <f>IF(NOT($A27=""),VLOOKUP($A27,GENERAL!$A$3:G$216,7,FALSE),"")</f>
        <v/>
      </c>
      <c r="F27" s="8" t="str">
        <f t="shared" ref="F27:I27" si="26">IF(NOT($A27=0),CEILING($E27*(1+J27),50), "")
</f>
        <v/>
      </c>
      <c r="G27" s="8" t="str">
        <f t="shared" si="26"/>
        <v/>
      </c>
      <c r="H27" s="8" t="str">
        <f t="shared" si="26"/>
        <v/>
      </c>
      <c r="I27" s="8" t="str">
        <f t="shared" si="26"/>
        <v/>
      </c>
      <c r="J27" s="15" t="str">
        <f>IF(NOT($A27=""),VLOOKUP($A27,GENERAL!$A$2:M$216,12,FALSE),"")</f>
        <v/>
      </c>
      <c r="K27" s="15" t="str">
        <f>IF(NOT($A27=""),VLOOKUP($A27,GENERAL!$A$2:N$216,13,FALSE),"")</f>
        <v/>
      </c>
      <c r="L27" s="15" t="str">
        <f>IF(NOT($A27=""),VLOOKUP($A27,GENERAL!$A$2:O$216,14,FALSE),"")</f>
        <v/>
      </c>
      <c r="M27" s="15" t="str">
        <f>IF(NOT($A27=""),VLOOKUP($A27,GENERAL!$A$2:P$216,15,FALSE),"")</f>
        <v/>
      </c>
    </row>
    <row r="28" ht="15.75" customHeight="1">
      <c r="B28" s="19" t="str">
        <f>IF(NOT($A28=""),VLOOKUP($A28,GENERAL!$A$3:B$216,2,FALSE),"")</f>
        <v/>
      </c>
      <c r="C28" s="19" t="str">
        <f>IF(NOT($A28=""),VLOOKUP($A28,GENERAL!$A$3:C$216,3,FALSE),"")</f>
        <v/>
      </c>
      <c r="D28" s="19" t="str">
        <f>IF(NOT($A28=""),VLOOKUP($A28,GENERAL!$A$3:D$216,4,FALSE),"")</f>
        <v/>
      </c>
      <c r="E28" s="18" t="str">
        <f>IF(NOT($A28=""),VLOOKUP($A28,GENERAL!$A$3:G$216,7,FALSE),"")</f>
        <v/>
      </c>
      <c r="F28" s="8" t="str">
        <f t="shared" ref="F28:I28" si="27">IF(NOT($A28=0),CEILING($E28*(1+J28),50), "")
</f>
        <v/>
      </c>
      <c r="G28" s="8" t="str">
        <f t="shared" si="27"/>
        <v/>
      </c>
      <c r="H28" s="8" t="str">
        <f t="shared" si="27"/>
        <v/>
      </c>
      <c r="I28" s="8" t="str">
        <f t="shared" si="27"/>
        <v/>
      </c>
      <c r="J28" s="15" t="str">
        <f>IF(NOT($A28=""),VLOOKUP($A28,GENERAL!$A$2:M$216,12,FALSE),"")</f>
        <v/>
      </c>
      <c r="K28" s="15" t="str">
        <f>IF(NOT($A28=""),VLOOKUP($A28,GENERAL!$A$2:N$216,13,FALSE),"")</f>
        <v/>
      </c>
      <c r="L28" s="15" t="str">
        <f>IF(NOT($A28=""),VLOOKUP($A28,GENERAL!$A$2:O$216,14,FALSE),"")</f>
        <v/>
      </c>
      <c r="M28" s="15" t="str">
        <f>IF(NOT($A28=""),VLOOKUP($A28,GENERAL!$A$2:P$216,15,FALSE),"")</f>
        <v/>
      </c>
    </row>
    <row r="29" ht="15.75" customHeight="1">
      <c r="B29" s="19" t="str">
        <f>IF(NOT($A29=""),VLOOKUP($A29,GENERAL!$A$3:B$216,2,FALSE),"")</f>
        <v/>
      </c>
      <c r="C29" s="19" t="str">
        <f>IF(NOT($A29=""),VLOOKUP($A29,GENERAL!$A$3:C$216,3,FALSE),"")</f>
        <v/>
      </c>
      <c r="D29" s="19" t="str">
        <f>IF(NOT($A29=""),VLOOKUP($A29,GENERAL!$A$3:D$216,4,FALSE),"")</f>
        <v/>
      </c>
      <c r="E29" s="18" t="str">
        <f>IF(NOT($A29=""),VLOOKUP($A29,GENERAL!$A$3:G$216,7,FALSE),"")</f>
        <v/>
      </c>
      <c r="F29" s="8" t="str">
        <f t="shared" ref="F29:I29" si="28">IF(NOT($A29=0),CEILING($E29*(1+J29),50), "")
</f>
        <v/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15" t="str">
        <f>IF(NOT($A29=""),VLOOKUP($A29,GENERAL!$A$2:M$216,12,FALSE),"")</f>
        <v/>
      </c>
      <c r="K29" s="15" t="str">
        <f>IF(NOT($A29=""),VLOOKUP($A29,GENERAL!$A$2:N$216,13,FALSE),"")</f>
        <v/>
      </c>
      <c r="L29" s="15" t="str">
        <f>IF(NOT($A29=""),VLOOKUP($A29,GENERAL!$A$2:O$216,14,FALSE),"")</f>
        <v/>
      </c>
      <c r="M29" s="15" t="str">
        <f>IF(NOT($A29=""),VLOOKUP($A29,GENERAL!$A$2:P$216,15,FALSE),"")</f>
        <v/>
      </c>
    </row>
    <row r="30" ht="15.75" customHeight="1">
      <c r="B30" s="19" t="str">
        <f>IF(NOT($A30=""),VLOOKUP($A30,GENERAL!$A$3:B$216,2,FALSE),"")</f>
        <v/>
      </c>
      <c r="C30" s="19" t="str">
        <f>IF(NOT($A30=""),VLOOKUP($A30,GENERAL!$A$3:C$216,3,FALSE),"")</f>
        <v/>
      </c>
      <c r="D30" s="19" t="str">
        <f>IF(NOT($A30=""),VLOOKUP($A30,GENERAL!$A$3:D$216,4,FALSE),"")</f>
        <v/>
      </c>
      <c r="E30" s="18" t="str">
        <f>IF(NOT($A30=""),VLOOKUP($A30,GENERAL!$A$3:G$216,7,FALSE),"")</f>
        <v/>
      </c>
      <c r="F30" s="8" t="str">
        <f t="shared" ref="F30:I30" si="29">IF(NOT($A30=0),CEILING($E30*(1+J30),50), "")
</f>
        <v/>
      </c>
      <c r="G30" s="8" t="str">
        <f t="shared" si="29"/>
        <v/>
      </c>
      <c r="H30" s="8" t="str">
        <f t="shared" si="29"/>
        <v/>
      </c>
      <c r="I30" s="8" t="str">
        <f t="shared" si="29"/>
        <v/>
      </c>
      <c r="J30" s="15" t="str">
        <f>IF(NOT($A30=""),VLOOKUP($A30,GENERAL!$A$2:M$216,12,FALSE),"")</f>
        <v/>
      </c>
      <c r="K30" s="15" t="str">
        <f>IF(NOT($A30=""),VLOOKUP($A30,GENERAL!$A$2:N$216,13,FALSE),"")</f>
        <v/>
      </c>
      <c r="L30" s="15" t="str">
        <f>IF(NOT($A30=""),VLOOKUP($A30,GENERAL!$A$2:O$216,14,FALSE),"")</f>
        <v/>
      </c>
      <c r="M30" s="15" t="str">
        <f>IF(NOT($A30=""),VLOOKUP($A30,GENERAL!$A$2:P$216,15,FALSE),"")</f>
        <v/>
      </c>
    </row>
    <row r="31" ht="15.75" customHeight="1">
      <c r="B31" s="19" t="str">
        <f>IF(NOT($A31=""),VLOOKUP($A31,GENERAL!$A$3:B$216,2,FALSE),"")</f>
        <v/>
      </c>
      <c r="C31" s="19" t="str">
        <f>IF(NOT($A31=""),VLOOKUP($A31,GENERAL!$A$3:C$216,3,FALSE),"")</f>
        <v/>
      </c>
      <c r="D31" s="19" t="str">
        <f>IF(NOT($A31=""),VLOOKUP($A31,GENERAL!$A$3:D$216,4,FALSE),"")</f>
        <v/>
      </c>
      <c r="E31" s="18" t="str">
        <f>IF(NOT($A31=""),VLOOKUP($A31,GENERAL!$A$3:G$216,7,FALSE),"")</f>
        <v/>
      </c>
      <c r="F31" s="8" t="str">
        <f t="shared" ref="F31:I31" si="30">IF(NOT($A31=0),CEILING($E31*(1+J31),50), "")
</f>
        <v/>
      </c>
      <c r="G31" s="8" t="str">
        <f t="shared" si="30"/>
        <v/>
      </c>
      <c r="H31" s="8" t="str">
        <f t="shared" si="30"/>
        <v/>
      </c>
      <c r="I31" s="8" t="str">
        <f t="shared" si="30"/>
        <v/>
      </c>
      <c r="J31" s="15" t="str">
        <f>IF(NOT($A31=""),VLOOKUP($A31,GENERAL!$A$2:M$216,12,FALSE),"")</f>
        <v/>
      </c>
      <c r="K31" s="15" t="str">
        <f>IF(NOT($A31=""),VLOOKUP($A31,GENERAL!$A$2:N$216,13,FALSE),"")</f>
        <v/>
      </c>
      <c r="L31" s="15" t="str">
        <f>IF(NOT($A31=""),VLOOKUP($A31,GENERAL!$A$2:O$216,14,FALSE),"")</f>
        <v/>
      </c>
      <c r="M31" s="15" t="str">
        <f>IF(NOT($A31=""),VLOOKUP($A31,GENERAL!$A$2:P$216,15,FALSE),"")</f>
        <v/>
      </c>
    </row>
    <row r="32" ht="15.75" customHeight="1">
      <c r="B32" s="19" t="str">
        <f>IF(NOT($A32=""),VLOOKUP($A32,GENERAL!$A$3:B$216,2,FALSE),"")</f>
        <v/>
      </c>
      <c r="C32" s="19" t="str">
        <f>IF(NOT($A32=""),VLOOKUP($A32,GENERAL!$A$3:C$216,3,FALSE),"")</f>
        <v/>
      </c>
      <c r="D32" s="19" t="str">
        <f>IF(NOT($A32=""),VLOOKUP($A32,GENERAL!$A$3:D$216,4,FALSE),"")</f>
        <v/>
      </c>
      <c r="E32" s="18" t="str">
        <f>IF(NOT($A32=""),VLOOKUP($A32,GENERAL!$A$3:G$216,7,FALSE),"")</f>
        <v/>
      </c>
      <c r="F32" s="8" t="str">
        <f t="shared" ref="F32:I32" si="31">IF(NOT($A32=0),CEILING($E32*(1+J32),50), "")
</f>
        <v/>
      </c>
      <c r="G32" s="8" t="str">
        <f t="shared" si="31"/>
        <v/>
      </c>
      <c r="H32" s="8" t="str">
        <f t="shared" si="31"/>
        <v/>
      </c>
      <c r="I32" s="8" t="str">
        <f t="shared" si="31"/>
        <v/>
      </c>
      <c r="J32" s="15" t="str">
        <f>IF(NOT($A32=""),VLOOKUP($A32,GENERAL!$A$2:M$216,12,FALSE),"")</f>
        <v/>
      </c>
      <c r="K32" s="15" t="str">
        <f>IF(NOT($A32=""),VLOOKUP($A32,GENERAL!$A$2:N$216,13,FALSE),"")</f>
        <v/>
      </c>
      <c r="L32" s="15" t="str">
        <f>IF(NOT($A32=""),VLOOKUP($A32,GENERAL!$A$2:O$216,14,FALSE),"")</f>
        <v/>
      </c>
      <c r="M32" s="15" t="str">
        <f>IF(NOT($A32=""),VLOOKUP($A32,GENERAL!$A$2:P$216,15,FALSE),"")</f>
        <v/>
      </c>
    </row>
    <row r="33" ht="15.75" customHeight="1">
      <c r="B33" s="19" t="str">
        <f>IF(NOT($A33=""),VLOOKUP($A33,GENERAL!$A$3:B$216,2,FALSE),"")</f>
        <v/>
      </c>
      <c r="C33" s="19" t="str">
        <f>IF(NOT($A33=""),VLOOKUP($A33,GENERAL!$A$3:C$216,3,FALSE),"")</f>
        <v/>
      </c>
      <c r="D33" s="19" t="str">
        <f>IF(NOT($A33=""),VLOOKUP($A33,GENERAL!$A$3:D$216,4,FALSE),"")</f>
        <v/>
      </c>
      <c r="E33" s="18" t="str">
        <f>IF(NOT($A33=""),VLOOKUP($A33,GENERAL!$A$3:G$216,7,FALSE),"")</f>
        <v/>
      </c>
      <c r="F33" s="8" t="str">
        <f t="shared" ref="F33:I33" si="32">IF(NOT($A33=0),CEILING($E33*(1+J33),50), "")
</f>
        <v/>
      </c>
      <c r="G33" s="8" t="str">
        <f t="shared" si="32"/>
        <v/>
      </c>
      <c r="H33" s="8" t="str">
        <f t="shared" si="32"/>
        <v/>
      </c>
      <c r="I33" s="8" t="str">
        <f t="shared" si="32"/>
        <v/>
      </c>
      <c r="J33" s="15" t="str">
        <f>IF(NOT($A33=""),VLOOKUP($A33,GENERAL!$A$2:M$216,12,FALSE),"")</f>
        <v/>
      </c>
      <c r="K33" s="15" t="str">
        <f>IF(NOT($A33=""),VLOOKUP($A33,GENERAL!$A$2:N$216,13,FALSE),"")</f>
        <v/>
      </c>
      <c r="L33" s="15" t="str">
        <f>IF(NOT($A33=""),VLOOKUP($A33,GENERAL!$A$2:O$216,14,FALSE),"")</f>
        <v/>
      </c>
      <c r="M33" s="15" t="str">
        <f>IF(NOT($A33=""),VLOOKUP($A33,GENERAL!$A$2:P$216,15,FALSE),"")</f>
        <v/>
      </c>
    </row>
    <row r="34" ht="15.75" customHeight="1">
      <c r="B34" s="19" t="str">
        <f>IF(NOT($A34=""),VLOOKUP($A34,GENERAL!$A$3:B$216,2,FALSE),"")</f>
        <v/>
      </c>
      <c r="C34" s="19" t="str">
        <f>IF(NOT($A34=""),VLOOKUP($A34,GENERAL!$A$3:C$216,3,FALSE),"")</f>
        <v/>
      </c>
      <c r="D34" s="19" t="str">
        <f>IF(NOT($A34=""),VLOOKUP($A34,GENERAL!$A$3:D$216,4,FALSE),"")</f>
        <v/>
      </c>
      <c r="E34" s="18" t="str">
        <f>IF(NOT($A34=""),VLOOKUP($A34,GENERAL!$A$3:G$216,7,FALSE),"")</f>
        <v/>
      </c>
      <c r="F34" s="8" t="str">
        <f t="shared" ref="F34:I34" si="33">IF(NOT($A34=0),CEILING($E34*(1+J34),50), "")
</f>
        <v/>
      </c>
      <c r="G34" s="8" t="str">
        <f t="shared" si="33"/>
        <v/>
      </c>
      <c r="H34" s="8" t="str">
        <f t="shared" si="33"/>
        <v/>
      </c>
      <c r="I34" s="8" t="str">
        <f t="shared" si="33"/>
        <v/>
      </c>
      <c r="J34" s="15" t="str">
        <f>IF(NOT($A34=""),VLOOKUP($A34,GENERAL!$A$2:M$216,12,FALSE),"")</f>
        <v/>
      </c>
      <c r="K34" s="15" t="str">
        <f>IF(NOT($A34=""),VLOOKUP($A34,GENERAL!$A$2:N$216,13,FALSE),"")</f>
        <v/>
      </c>
      <c r="L34" s="15" t="str">
        <f>IF(NOT($A34=""),VLOOKUP($A34,GENERAL!$A$2:O$216,14,FALSE),"")</f>
        <v/>
      </c>
      <c r="M34" s="15" t="str">
        <f>IF(NOT($A34=""),VLOOKUP($A34,GENERAL!$A$2:P$216,15,FALSE),"")</f>
        <v/>
      </c>
    </row>
    <row r="35" ht="15.75" customHeight="1">
      <c r="B35" s="19" t="str">
        <f>IF(NOT($A35=""),VLOOKUP($A35,GENERAL!$A$3:B$216,2,FALSE),"")</f>
        <v/>
      </c>
      <c r="C35" s="19" t="str">
        <f>IF(NOT($A35=""),VLOOKUP($A35,GENERAL!$A$3:C$216,3,FALSE),"")</f>
        <v/>
      </c>
      <c r="D35" s="19" t="str">
        <f>IF(NOT($A35=""),VLOOKUP($A35,GENERAL!$A$3:D$216,4,FALSE),"")</f>
        <v/>
      </c>
      <c r="E35" s="18" t="str">
        <f>IF(NOT($A35=""),VLOOKUP($A35,GENERAL!$A$3:G$216,7,FALSE),"")</f>
        <v/>
      </c>
      <c r="F35" s="8" t="str">
        <f t="shared" ref="F35:I35" si="34">IF(NOT($A35=0),CEILING($E35*(1+J35),50), "")
</f>
        <v/>
      </c>
      <c r="G35" s="8" t="str">
        <f t="shared" si="34"/>
        <v/>
      </c>
      <c r="H35" s="8" t="str">
        <f t="shared" si="34"/>
        <v/>
      </c>
      <c r="I35" s="8" t="str">
        <f t="shared" si="34"/>
        <v/>
      </c>
      <c r="J35" s="15" t="str">
        <f>IF(NOT($A35=""),VLOOKUP($A35,GENERAL!$A$2:M$216,12,FALSE),"")</f>
        <v/>
      </c>
      <c r="K35" s="15" t="str">
        <f>IF(NOT($A35=""),VLOOKUP($A35,GENERAL!$A$2:N$216,13,FALSE),"")</f>
        <v/>
      </c>
      <c r="L35" s="15" t="str">
        <f>IF(NOT($A35=""),VLOOKUP($A35,GENERAL!$A$2:O$216,14,FALSE),"")</f>
        <v/>
      </c>
      <c r="M35" s="15" t="str">
        <f>IF(NOT($A35=""),VLOOKUP($A35,GENERAL!$A$2:P$216,15,FALSE),"")</f>
        <v/>
      </c>
    </row>
    <row r="36" ht="15.75" customHeight="1">
      <c r="B36" s="19" t="str">
        <f>IF(NOT($A36=""),VLOOKUP($A36,GENERAL!$A$3:B$216,2,FALSE),"")</f>
        <v/>
      </c>
      <c r="C36" s="19" t="str">
        <f>IF(NOT($A36=""),VLOOKUP($A36,GENERAL!$A$3:C$216,3,FALSE),"")</f>
        <v/>
      </c>
      <c r="D36" s="19" t="str">
        <f>IF(NOT($A36=""),VLOOKUP($A36,GENERAL!$A$3:D$216,4,FALSE),"")</f>
        <v/>
      </c>
      <c r="E36" s="18" t="str">
        <f>IF(NOT($A36=""),VLOOKUP($A36,GENERAL!$A$3:G$216,7,FALSE),"")</f>
        <v/>
      </c>
      <c r="F36" s="8" t="str">
        <f t="shared" ref="F36:I36" si="35">IF(NOT($A36=0),CEILING($E36*(1+J36),50), "")
</f>
        <v/>
      </c>
      <c r="G36" s="8" t="str">
        <f t="shared" si="35"/>
        <v/>
      </c>
      <c r="H36" s="8" t="str">
        <f t="shared" si="35"/>
        <v/>
      </c>
      <c r="I36" s="8" t="str">
        <f t="shared" si="35"/>
        <v/>
      </c>
      <c r="J36" s="15" t="str">
        <f>IF(NOT($A36=""),VLOOKUP($A36,GENERAL!$A$2:M$216,12,FALSE),"")</f>
        <v/>
      </c>
      <c r="K36" s="15" t="str">
        <f>IF(NOT($A36=""),VLOOKUP($A36,GENERAL!$A$2:N$216,13,FALSE),"")</f>
        <v/>
      </c>
      <c r="L36" s="15" t="str">
        <f>IF(NOT($A36=""),VLOOKUP($A36,GENERAL!$A$2:O$216,14,FALSE),"")</f>
        <v/>
      </c>
      <c r="M36" s="15" t="str">
        <f>IF(NOT($A36=""),VLOOKUP($A36,GENERAL!$A$2:P$216,15,FALSE),"")</f>
        <v/>
      </c>
    </row>
    <row r="37" ht="15.75" customHeight="1">
      <c r="B37" s="19" t="str">
        <f>IF(NOT($A37=""),VLOOKUP($A37,GENERAL!$A$3:B$216,2,FALSE),"")</f>
        <v/>
      </c>
      <c r="C37" s="19" t="str">
        <f>IF(NOT($A37=""),VLOOKUP($A37,GENERAL!$A$3:C$216,3,FALSE),"")</f>
        <v/>
      </c>
      <c r="D37" s="19" t="str">
        <f>IF(NOT($A37=""),VLOOKUP($A37,GENERAL!$A$3:D$216,4,FALSE),"")</f>
        <v/>
      </c>
      <c r="E37" s="18" t="str">
        <f>IF(NOT($A37=""),VLOOKUP($A37,GENERAL!$A$3:G$216,7,FALSE),"")</f>
        <v/>
      </c>
      <c r="F37" s="8" t="str">
        <f t="shared" ref="F37:I37" si="36">IF(NOT($A37=0),CEILING($E37*(1+J37),50), "")
</f>
        <v/>
      </c>
      <c r="G37" s="8" t="str">
        <f t="shared" si="36"/>
        <v/>
      </c>
      <c r="H37" s="8" t="str">
        <f t="shared" si="36"/>
        <v/>
      </c>
      <c r="I37" s="8" t="str">
        <f t="shared" si="36"/>
        <v/>
      </c>
      <c r="J37" s="15" t="str">
        <f>IF(NOT($A37=""),VLOOKUP($A37,GENERAL!$A$2:M$216,12,FALSE),"")</f>
        <v/>
      </c>
      <c r="K37" s="15" t="str">
        <f>IF(NOT($A37=""),VLOOKUP($A37,GENERAL!$A$2:N$216,13,FALSE),"")</f>
        <v/>
      </c>
      <c r="L37" s="15" t="str">
        <f>IF(NOT($A37=""),VLOOKUP($A37,GENERAL!$A$2:O$216,14,FALSE),"")</f>
        <v/>
      </c>
      <c r="M37" s="15" t="str">
        <f>IF(NOT($A37=""),VLOOKUP($A37,GENERAL!$A$2:P$216,15,FALSE),"")</f>
        <v/>
      </c>
    </row>
    <row r="38" ht="15.75" customHeight="1">
      <c r="B38" s="19" t="str">
        <f>IF(NOT($A38=""),VLOOKUP($A38,GENERAL!$A$2:B$216,2,FALSE),"")</f>
        <v/>
      </c>
      <c r="C38" s="19" t="str">
        <f>IF(NOT($A38=""),VLOOKUP($A38,GENERAL!$A$2:C$216,3,FALSE),"")</f>
        <v/>
      </c>
      <c r="D38" s="19" t="str">
        <f>IF(NOT($A38=""),VLOOKUP($A38,GENERAL!$A$2:D$216,4,FALSE),"")</f>
        <v/>
      </c>
      <c r="E38" s="18" t="str">
        <f>IF(NOT($A38=""),VLOOKUP($A38,GENERAL!$A$2:G$216,7,FALSE),"")</f>
        <v/>
      </c>
      <c r="F38" s="8" t="str">
        <f t="shared" ref="F38:I38" si="37">IF(NOT($A38=0),CEILING($E38*(1+J38),50), "")
</f>
        <v/>
      </c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15" t="str">
        <f>IF(NOT($A38=""),VLOOKUP($A38,GENERAL!$A$2:M$216,12,FALSE),"")</f>
        <v/>
      </c>
      <c r="K38" s="15" t="str">
        <f>IF(NOT($A38=""),VLOOKUP($A38,GENERAL!$A$2:N$216,13,FALSE),"")</f>
        <v/>
      </c>
      <c r="L38" s="15" t="str">
        <f>IF(NOT($A38=""),VLOOKUP($A38,GENERAL!$A$2:O$216,14,FALSE),"")</f>
        <v/>
      </c>
      <c r="M38" s="15" t="str">
        <f>IF(NOT($A38=""),VLOOKUP($A38,GENERAL!$A$2:P$216,15,FALSE),"")</f>
        <v/>
      </c>
    </row>
    <row r="39" ht="15.75" customHeight="1">
      <c r="B39" s="19" t="str">
        <f>IF(NOT($A39=""),VLOOKUP($A39,GENERAL!$A$2:B$216,2,FALSE),"")</f>
        <v/>
      </c>
      <c r="C39" s="19" t="str">
        <f>IF(NOT($A39=""),VLOOKUP($A39,GENERAL!$A$2:C$216,3,FALSE),"")</f>
        <v/>
      </c>
      <c r="D39" s="19" t="str">
        <f>IF(NOT($A39=""),VLOOKUP($A39,GENERAL!$A$2:D$216,4,FALSE),"")</f>
        <v/>
      </c>
      <c r="E39" s="18" t="str">
        <f>IF(NOT($A39=""),VLOOKUP($A39,GENERAL!$A$2:G$216,7,FALSE),"")</f>
        <v/>
      </c>
      <c r="F39" s="8" t="str">
        <f t="shared" ref="F39:I39" si="38">IF(NOT($A39=0),CEILING($E39*(1+J39),50), "")
</f>
        <v/>
      </c>
      <c r="G39" s="8" t="str">
        <f t="shared" si="38"/>
        <v/>
      </c>
      <c r="H39" s="8" t="str">
        <f t="shared" si="38"/>
        <v/>
      </c>
      <c r="I39" s="8" t="str">
        <f t="shared" si="38"/>
        <v/>
      </c>
      <c r="J39" s="15" t="str">
        <f>IF(NOT($A39=""),VLOOKUP($A39,GENERAL!$A$2:M$216,12,FALSE),"")</f>
        <v/>
      </c>
      <c r="K39" s="15" t="str">
        <f>IF(NOT($A39=""),VLOOKUP($A39,GENERAL!$A$2:N$216,13,FALSE),"")</f>
        <v/>
      </c>
      <c r="L39" s="15" t="str">
        <f>IF(NOT($A39=""),VLOOKUP($A39,GENERAL!$A$2:O$216,14,FALSE),"")</f>
        <v/>
      </c>
      <c r="M39" s="15" t="str">
        <f>IF(NOT($A39=""),VLOOKUP($A39,GENERAL!$A$2:P$216,15,FALSE),"")</f>
        <v/>
      </c>
    </row>
    <row r="40" ht="15.75" customHeight="1">
      <c r="B40" s="19" t="str">
        <f>IF(NOT($A40=""),VLOOKUP($A40,GENERAL!$A$2:B$216,2,FALSE),"")</f>
        <v/>
      </c>
      <c r="C40" s="19" t="str">
        <f>IF(NOT($A40=""),VLOOKUP($A40,GENERAL!$A$2:C$216,3,FALSE),"")</f>
        <v/>
      </c>
      <c r="D40" s="19" t="str">
        <f>IF(NOT($A40=""),VLOOKUP($A40,GENERAL!$A$2:D$216,4,FALSE),"")</f>
        <v/>
      </c>
      <c r="E40" s="18" t="str">
        <f>IF(NOT($A40=""),VLOOKUP($A40,GENERAL!$A$2:G$216,7,FALSE),"")</f>
        <v/>
      </c>
      <c r="F40" s="8" t="str">
        <f t="shared" ref="F40:I40" si="39">IF(NOT($A40=0),CEILING($E40*(1+J40),50), "")
</f>
        <v/>
      </c>
      <c r="G40" s="8" t="str">
        <f t="shared" si="39"/>
        <v/>
      </c>
      <c r="H40" s="8" t="str">
        <f t="shared" si="39"/>
        <v/>
      </c>
      <c r="I40" s="8" t="str">
        <f t="shared" si="39"/>
        <v/>
      </c>
      <c r="J40" s="15" t="str">
        <f>IF(NOT($A40=""),VLOOKUP($A40,GENERAL!$A$2:M$216,12,FALSE),"")</f>
        <v/>
      </c>
      <c r="K40" s="15" t="str">
        <f>IF(NOT($A40=""),VLOOKUP($A40,GENERAL!$A$2:N$216,13,FALSE),"")</f>
        <v/>
      </c>
      <c r="L40" s="15" t="str">
        <f>IF(NOT($A40=""),VLOOKUP($A40,GENERAL!$A$2:O$216,14,FALSE),"")</f>
        <v/>
      </c>
      <c r="M40" s="15" t="str">
        <f>IF(NOT($A40=""),VLOOKUP($A40,GENERAL!$A$2:P$216,15,FALSE),"")</f>
        <v/>
      </c>
    </row>
    <row r="41" ht="15.75" customHeight="1">
      <c r="B41" s="19" t="str">
        <f>IF(NOT($A41=""),VLOOKUP($A41,GENERAL!$A$2:B$216,2,FALSE),"")</f>
        <v/>
      </c>
      <c r="C41" s="19" t="str">
        <f>IF(NOT($A41=""),VLOOKUP($A41,GENERAL!$A$2:C$216,3,FALSE),"")</f>
        <v/>
      </c>
      <c r="D41" s="19" t="str">
        <f>IF(NOT($A41=""),VLOOKUP($A41,GENERAL!$A$2:D$216,4,FALSE),"")</f>
        <v/>
      </c>
      <c r="E41" s="18" t="str">
        <f>IF(NOT($A41=""),VLOOKUP($A41,GENERAL!$A$2:G$216,7,FALSE),"")</f>
        <v/>
      </c>
      <c r="F41" s="8" t="str">
        <f t="shared" ref="F41:I41" si="40">IF(NOT($A41=0),CEILING($E41*(1+J41),50), "")
</f>
        <v/>
      </c>
      <c r="G41" s="8" t="str">
        <f t="shared" si="40"/>
        <v/>
      </c>
      <c r="H41" s="8" t="str">
        <f t="shared" si="40"/>
        <v/>
      </c>
      <c r="I41" s="8" t="str">
        <f t="shared" si="40"/>
        <v/>
      </c>
      <c r="J41" s="15" t="str">
        <f>IF(NOT($A41=""),VLOOKUP($A41,GENERAL!$A$2:M$216,12,FALSE),"")</f>
        <v/>
      </c>
      <c r="K41" s="15" t="str">
        <f>IF(NOT($A41=""),VLOOKUP($A41,GENERAL!$A$2:N$216,13,FALSE),"")</f>
        <v/>
      </c>
      <c r="L41" s="15" t="str">
        <f>IF(NOT($A41=""),VLOOKUP($A41,GENERAL!$A$2:O$216,14,FALSE),"")</f>
        <v/>
      </c>
      <c r="M41" s="15" t="str">
        <f>IF(NOT($A41=""),VLOOKUP($A41,GENERAL!$A$2:P$216,15,FALSE),"")</f>
        <v/>
      </c>
    </row>
    <row r="42" ht="15.75" customHeight="1">
      <c r="B42" s="19" t="str">
        <f>IF(NOT($A42=""),VLOOKUP($A42,GENERAL!$A$2:B$216,2,FALSE),"")</f>
        <v/>
      </c>
      <c r="C42" s="19" t="str">
        <f>IF(NOT($A42=""),VLOOKUP($A42,GENERAL!$A$2:C$216,3,FALSE),"")</f>
        <v/>
      </c>
      <c r="D42" s="19" t="str">
        <f>IF(NOT($A42=""),VLOOKUP($A42,GENERAL!$A$2:D$216,4,FALSE),"")</f>
        <v/>
      </c>
      <c r="E42" s="18" t="str">
        <f>IF(NOT($A42=""),VLOOKUP($A42,GENERAL!$A$2:G$216,7,FALSE),"")</f>
        <v/>
      </c>
      <c r="F42" s="8" t="str">
        <f t="shared" ref="F42:I42" si="41">IF(NOT($A42=0),CEILING($E42*(1+J42),50), "")
</f>
        <v/>
      </c>
      <c r="G42" s="8" t="str">
        <f t="shared" si="41"/>
        <v/>
      </c>
      <c r="H42" s="8" t="str">
        <f t="shared" si="41"/>
        <v/>
      </c>
      <c r="I42" s="8" t="str">
        <f t="shared" si="41"/>
        <v/>
      </c>
      <c r="J42" s="15" t="str">
        <f>IF(NOT($A42=""),VLOOKUP($A42,GENERAL!$A$2:M$216,12,FALSE),"")</f>
        <v/>
      </c>
      <c r="K42" s="15" t="str">
        <f>IF(NOT($A42=""),VLOOKUP($A42,GENERAL!$A$2:N$216,13,FALSE),"")</f>
        <v/>
      </c>
      <c r="L42" s="15" t="str">
        <f>IF(NOT($A42=""),VLOOKUP($A42,GENERAL!$A$2:O$216,14,FALSE),"")</f>
        <v/>
      </c>
      <c r="M42" s="15" t="str">
        <f>IF(NOT($A42=""),VLOOKUP($A42,GENERAL!$A$2:P$216,15,FALSE),"")</f>
        <v/>
      </c>
    </row>
    <row r="43" ht="15.75" customHeight="1">
      <c r="B43" s="19" t="str">
        <f>IF(NOT($A43=""),VLOOKUP($A43,GENERAL!$A$2:B$216,2,FALSE),"")</f>
        <v/>
      </c>
      <c r="C43" s="19" t="str">
        <f>IF(NOT($A43=""),VLOOKUP($A43,GENERAL!$A$2:C$216,3,FALSE),"")</f>
        <v/>
      </c>
      <c r="D43" s="19" t="str">
        <f>IF(NOT($A43=""),VLOOKUP($A43,GENERAL!$A$2:D$216,4,FALSE),"")</f>
        <v/>
      </c>
      <c r="E43" s="18" t="str">
        <f>IF(NOT($A43=""),VLOOKUP($A43,GENERAL!$A$2:G$216,7,FALSE),"")</f>
        <v/>
      </c>
      <c r="F43" s="8" t="str">
        <f t="shared" ref="F43:I43" si="42">IF(NOT($A43=0),CEILING($E43*(1+J43),50), "")
</f>
        <v/>
      </c>
      <c r="G43" s="8" t="str">
        <f t="shared" si="42"/>
        <v/>
      </c>
      <c r="H43" s="8" t="str">
        <f t="shared" si="42"/>
        <v/>
      </c>
      <c r="I43" s="8" t="str">
        <f t="shared" si="42"/>
        <v/>
      </c>
      <c r="J43" s="15" t="str">
        <f>IF(NOT($A43=""),VLOOKUP($A43,GENERAL!$A$2:M$216,12,FALSE),"")</f>
        <v/>
      </c>
      <c r="K43" s="15" t="str">
        <f>IF(NOT($A43=""),VLOOKUP($A43,GENERAL!$A$2:N$216,13,FALSE),"")</f>
        <v/>
      </c>
      <c r="L43" s="15" t="str">
        <f>IF(NOT($A43=""),VLOOKUP($A43,GENERAL!$A$2:O$216,14,FALSE),"")</f>
        <v/>
      </c>
      <c r="M43" s="15" t="str">
        <f>IF(NOT($A43=""),VLOOKUP($A43,GENERAL!$A$2:P$216,15,FALSE),"")</f>
        <v/>
      </c>
    </row>
    <row r="44" ht="15.75" customHeight="1">
      <c r="B44" s="19" t="str">
        <f>IF(NOT($A44=""),VLOOKUP($A44,GENERAL!$A$2:B$216,2,FALSE),"")</f>
        <v/>
      </c>
      <c r="C44" s="19" t="str">
        <f>IF(NOT($A44=""),VLOOKUP($A44,GENERAL!$A$2:C$216,3,FALSE),"")</f>
        <v/>
      </c>
      <c r="D44" s="19" t="str">
        <f>IF(NOT($A44=""),VLOOKUP($A44,GENERAL!$A$2:D$216,4,FALSE),"")</f>
        <v/>
      </c>
      <c r="E44" s="18" t="str">
        <f>IF(NOT($A44=""),VLOOKUP($A44,GENERAL!$A$2:G$216,7,FALSE),"")</f>
        <v/>
      </c>
      <c r="F44" s="8" t="str">
        <f t="shared" ref="F44:I44" si="43">IF(NOT($A44=0),CEILING($E44*(1+J44),50), "")
</f>
        <v/>
      </c>
      <c r="G44" s="8" t="str">
        <f t="shared" si="43"/>
        <v/>
      </c>
      <c r="H44" s="8" t="str">
        <f t="shared" si="43"/>
        <v/>
      </c>
      <c r="I44" s="8" t="str">
        <f t="shared" si="43"/>
        <v/>
      </c>
      <c r="J44" s="15" t="str">
        <f>IF(NOT($A44=""),VLOOKUP($A44,GENERAL!$A$2:M$216,12,FALSE),"")</f>
        <v/>
      </c>
      <c r="K44" s="15" t="str">
        <f>IF(NOT($A44=""),VLOOKUP($A44,GENERAL!$A$2:N$216,13,FALSE),"")</f>
        <v/>
      </c>
      <c r="L44" s="15" t="str">
        <f>IF(NOT($A44=""),VLOOKUP($A44,GENERAL!$A$2:O$216,14,FALSE),"")</f>
        <v/>
      </c>
      <c r="M44" s="15" t="str">
        <f>IF(NOT($A44=""),VLOOKUP($A44,GENERAL!$A$2:P$216,15,FALSE),"")</f>
        <v/>
      </c>
    </row>
    <row r="45" ht="15.75" customHeight="1">
      <c r="B45" s="19" t="str">
        <f>IF(NOT($A45=""),VLOOKUP($A45,GENERAL!$A$2:B$216,2,FALSE),"")</f>
        <v/>
      </c>
      <c r="C45" s="19" t="str">
        <f>IF(NOT($A45=""),VLOOKUP($A45,GENERAL!$A$2:C$216,3,FALSE),"")</f>
        <v/>
      </c>
      <c r="D45" s="19" t="str">
        <f>IF(NOT($A45=""),VLOOKUP($A45,GENERAL!$A$2:D$216,4,FALSE),"")</f>
        <v/>
      </c>
      <c r="E45" s="18" t="str">
        <f>IF(NOT($A45=""),VLOOKUP($A45,GENERAL!$A$2:G$216,7,FALSE),"")</f>
        <v/>
      </c>
      <c r="F45" s="8" t="str">
        <f t="shared" ref="F45:I45" si="44">IF(NOT($A45=0),CEILING($E45*(1+J45),50), "")
</f>
        <v/>
      </c>
      <c r="G45" s="8" t="str">
        <f t="shared" si="44"/>
        <v/>
      </c>
      <c r="H45" s="8" t="str">
        <f t="shared" si="44"/>
        <v/>
      </c>
      <c r="I45" s="8" t="str">
        <f t="shared" si="44"/>
        <v/>
      </c>
      <c r="J45" s="15" t="str">
        <f>IF(NOT($A45=""),VLOOKUP($A45,GENERAL!$A$2:M$216,12,FALSE),"")</f>
        <v/>
      </c>
      <c r="K45" s="15" t="str">
        <f>IF(NOT($A45=""),VLOOKUP($A45,GENERAL!$A$2:N$216,13,FALSE),"")</f>
        <v/>
      </c>
      <c r="L45" s="15" t="str">
        <f>IF(NOT($A45=""),VLOOKUP($A45,GENERAL!$A$2:O$216,14,FALSE),"")</f>
        <v/>
      </c>
      <c r="M45" s="15" t="str">
        <f>IF(NOT($A45=""),VLOOKUP($A45,GENERAL!$A$2:P$216,15,FALSE),"")</f>
        <v/>
      </c>
    </row>
    <row r="46" ht="15.75" customHeight="1">
      <c r="B46" s="19" t="str">
        <f>IF(NOT($A46=""),VLOOKUP($A46,GENERAL!$A$2:B$216,2,FALSE),"")</f>
        <v/>
      </c>
      <c r="C46" s="19" t="str">
        <f>IF(NOT($A46=""),VLOOKUP($A46,GENERAL!$A$2:C$216,3,FALSE),"")</f>
        <v/>
      </c>
      <c r="D46" s="19" t="str">
        <f>IF(NOT($A46=""),VLOOKUP($A46,GENERAL!$A$2:D$216,4,FALSE),"")</f>
        <v/>
      </c>
      <c r="E46" s="18" t="str">
        <f>IF(NOT($A46=""),VLOOKUP($A46,GENERAL!$A$2:G$216,7,FALSE),"")</f>
        <v/>
      </c>
      <c r="F46" s="8" t="str">
        <f t="shared" ref="F46:I46" si="45">IF(NOT($A46=0),CEILING($E46*(1+J46),50), "")
</f>
        <v/>
      </c>
      <c r="G46" s="8" t="str">
        <f t="shared" si="45"/>
        <v/>
      </c>
      <c r="H46" s="8" t="str">
        <f t="shared" si="45"/>
        <v/>
      </c>
      <c r="I46" s="8" t="str">
        <f t="shared" si="45"/>
        <v/>
      </c>
      <c r="J46" s="15" t="str">
        <f>IF(NOT($A46=""),VLOOKUP($A46,GENERAL!$A$2:M$216,12,FALSE),"")</f>
        <v/>
      </c>
      <c r="K46" s="15" t="str">
        <f>IF(NOT($A46=""),VLOOKUP($A46,GENERAL!$A$2:N$216,13,FALSE),"")</f>
        <v/>
      </c>
      <c r="L46" s="15" t="str">
        <f>IF(NOT($A46=""),VLOOKUP($A46,GENERAL!$A$2:O$216,14,FALSE),"")</f>
        <v/>
      </c>
      <c r="M46" s="15" t="str">
        <f>IF(NOT($A46=""),VLOOKUP($A46,GENERAL!$A$2:P$216,15,FALSE),"")</f>
        <v/>
      </c>
    </row>
    <row r="47" ht="15.75" customHeight="1">
      <c r="B47" s="19" t="str">
        <f>IF(NOT($A47=""),VLOOKUP($A47,GENERAL!$A$2:B$216,2,FALSE),"")</f>
        <v/>
      </c>
      <c r="C47" s="19" t="str">
        <f>IF(NOT($A47=""),VLOOKUP($A47,GENERAL!$A$2:C$216,3,FALSE),"")</f>
        <v/>
      </c>
      <c r="D47" s="19" t="str">
        <f>IF(NOT($A47=""),VLOOKUP($A47,GENERAL!$A$2:D$216,4,FALSE),"")</f>
        <v/>
      </c>
      <c r="E47" s="18" t="str">
        <f>IF(NOT($A47=""),VLOOKUP($A47,GENERAL!$A$2:G$216,7,FALSE),"")</f>
        <v/>
      </c>
      <c r="F47" s="8" t="str">
        <f t="shared" ref="F47:I47" si="46">IF(NOT($A47=0),CEILING($E47*(1+J47),50), "")
</f>
        <v/>
      </c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15" t="str">
        <f>IF(NOT($A47=""),VLOOKUP($A47,GENERAL!$A$2:M$216,12,FALSE),"")</f>
        <v/>
      </c>
      <c r="K47" s="15" t="str">
        <f>IF(NOT($A47=""),VLOOKUP($A47,GENERAL!$A$2:N$216,13,FALSE),"")</f>
        <v/>
      </c>
      <c r="L47" s="15" t="str">
        <f>IF(NOT($A47=""),VLOOKUP($A47,GENERAL!$A$2:O$216,14,FALSE),"")</f>
        <v/>
      </c>
      <c r="M47" s="15" t="str">
        <f>IF(NOT($A47=""),VLOOKUP($A47,GENERAL!$A$2:P$216,15,FALSE),"")</f>
        <v/>
      </c>
    </row>
    <row r="48" ht="15.75" customHeight="1">
      <c r="B48" s="19" t="str">
        <f>IF(NOT($A48=""),VLOOKUP($A48,GENERAL!$A$2:B$216,2,FALSE),"")</f>
        <v/>
      </c>
      <c r="C48" s="19" t="str">
        <f>IF(NOT($A48=""),VLOOKUP($A48,GENERAL!$A$2:C$216,3,FALSE),"")</f>
        <v/>
      </c>
      <c r="D48" s="19" t="str">
        <f>IF(NOT($A48=""),VLOOKUP($A48,GENERAL!$A$2:D$216,4,FALSE),"")</f>
        <v/>
      </c>
      <c r="E48" s="18" t="str">
        <f>IF(NOT($A48=""),VLOOKUP($A48,GENERAL!$A$2:G$216,7,FALSE),"")</f>
        <v/>
      </c>
      <c r="F48" s="8" t="str">
        <f t="shared" ref="F48:I48" si="47">IF(NOT($A48=0),CEILING($E48*(1+J48),50), "")
</f>
        <v/>
      </c>
      <c r="G48" s="8" t="str">
        <f t="shared" si="47"/>
        <v/>
      </c>
      <c r="H48" s="8" t="str">
        <f t="shared" si="47"/>
        <v/>
      </c>
      <c r="I48" s="8" t="str">
        <f t="shared" si="47"/>
        <v/>
      </c>
      <c r="J48" s="15" t="str">
        <f>IF(NOT($A48=""),VLOOKUP($A48,GENERAL!$A$2:M$216,12,FALSE),"")</f>
        <v/>
      </c>
      <c r="K48" s="15" t="str">
        <f>IF(NOT($A48=""),VLOOKUP($A48,GENERAL!$A$2:N$216,13,FALSE),"")</f>
        <v/>
      </c>
      <c r="L48" s="15" t="str">
        <f>IF(NOT($A48=""),VLOOKUP($A48,GENERAL!$A$2:O$216,14,FALSE),"")</f>
        <v/>
      </c>
      <c r="M48" s="15" t="str">
        <f>IF(NOT($A48=""),VLOOKUP($A48,GENERAL!$A$2:P$216,15,FALSE),"")</f>
        <v/>
      </c>
    </row>
    <row r="49" ht="15.75" customHeight="1">
      <c r="B49" s="19" t="str">
        <f>IF(NOT($A49=""),VLOOKUP($A49,GENERAL!$A$2:B$216,2,FALSE),"")</f>
        <v/>
      </c>
      <c r="C49" s="19" t="str">
        <f>IF(NOT($A49=""),VLOOKUP($A49,GENERAL!$A$2:C$216,3,FALSE),"")</f>
        <v/>
      </c>
      <c r="D49" s="19" t="str">
        <f>IF(NOT($A49=""),VLOOKUP($A49,GENERAL!$A$2:D$216,4,FALSE),"")</f>
        <v/>
      </c>
      <c r="E49" s="18" t="str">
        <f>IF(NOT($A49=""),VLOOKUP($A49,GENERAL!$A$2:G$216,7,FALSE),"")</f>
        <v/>
      </c>
      <c r="F49" s="8" t="str">
        <f t="shared" ref="F49:I49" si="48">IF(NOT($A49=0),CEILING($E49*(1+J49),50), "")
</f>
        <v/>
      </c>
      <c r="G49" s="8" t="str">
        <f t="shared" si="48"/>
        <v/>
      </c>
      <c r="H49" s="8" t="str">
        <f t="shared" si="48"/>
        <v/>
      </c>
      <c r="I49" s="8" t="str">
        <f t="shared" si="48"/>
        <v/>
      </c>
      <c r="J49" s="15" t="str">
        <f>IF(NOT($A49=""),VLOOKUP($A49,GENERAL!$A$2:M$216,12,FALSE),"")</f>
        <v/>
      </c>
      <c r="K49" s="15" t="str">
        <f>IF(NOT($A49=""),VLOOKUP($A49,GENERAL!$A$2:N$216,13,FALSE),"")</f>
        <v/>
      </c>
      <c r="L49" s="15" t="str">
        <f>IF(NOT($A49=""),VLOOKUP($A49,GENERAL!$A$2:O$216,14,FALSE),"")</f>
        <v/>
      </c>
      <c r="M49" s="15" t="str">
        <f>IF(NOT($A49=""),VLOOKUP($A49,GENERAL!$A$2:P$216,15,FALSE),"")</f>
        <v/>
      </c>
    </row>
    <row r="50" ht="15.75" customHeight="1">
      <c r="B50" s="19" t="str">
        <f>IF(NOT($A50=""),VLOOKUP($A50,GENERAL!$A$2:B$216,2,FALSE),"")</f>
        <v/>
      </c>
      <c r="C50" s="19" t="str">
        <f>IF(NOT($A50=""),VLOOKUP($A50,GENERAL!$A$2:C$216,3,FALSE),"")</f>
        <v/>
      </c>
      <c r="D50" s="19" t="str">
        <f>IF(NOT($A50=""),VLOOKUP($A50,GENERAL!$A$2:D$216,4,FALSE),"")</f>
        <v/>
      </c>
      <c r="E50" s="18" t="str">
        <f>IF(NOT($A50=""),VLOOKUP($A50,GENERAL!$A$2:G$216,7,FALSE),"")</f>
        <v/>
      </c>
      <c r="F50" s="8" t="str">
        <f t="shared" ref="F50:I50" si="49">IF(NOT($A50=0),CEILING($E50*(1+J50),50), "")
</f>
        <v/>
      </c>
      <c r="G50" s="8" t="str">
        <f t="shared" si="49"/>
        <v/>
      </c>
      <c r="H50" s="8" t="str">
        <f t="shared" si="49"/>
        <v/>
      </c>
      <c r="I50" s="8" t="str">
        <f t="shared" si="49"/>
        <v/>
      </c>
      <c r="J50" s="15" t="str">
        <f>IF(NOT($A50=""),VLOOKUP($A50,GENERAL!$A$2:M$216,12,FALSE),"")</f>
        <v/>
      </c>
      <c r="K50" s="15" t="str">
        <f>IF(NOT($A50=""),VLOOKUP($A50,GENERAL!$A$2:N$216,13,FALSE),"")</f>
        <v/>
      </c>
      <c r="L50" s="15" t="str">
        <f>IF(NOT($A50=""),VLOOKUP($A50,GENERAL!$A$2:O$216,14,FALSE),"")</f>
        <v/>
      </c>
      <c r="M50" s="15" t="str">
        <f>IF(NOT($A50=""),VLOOKUP($A50,GENERAL!$A$2:P$216,15,FALSE),"")</f>
        <v/>
      </c>
    </row>
    <row r="51" ht="15.75" customHeight="1">
      <c r="B51" s="19" t="str">
        <f>IF(NOT($A51=""),VLOOKUP($A51,GENERAL!$A$2:B$216,2,FALSE),"")</f>
        <v/>
      </c>
      <c r="C51" s="19" t="str">
        <f>IF(NOT($A51=""),VLOOKUP($A51,GENERAL!$A$2:C$216,3,FALSE),"")</f>
        <v/>
      </c>
      <c r="D51" s="19" t="str">
        <f>IF(NOT($A51=""),VLOOKUP($A51,GENERAL!$A$2:D$216,4,FALSE),"")</f>
        <v/>
      </c>
      <c r="E51" s="18" t="str">
        <f>IF(NOT($A51=""),VLOOKUP($A51,GENERAL!$A$2:G$216,7,FALSE),"")</f>
        <v/>
      </c>
      <c r="F51" s="8" t="str">
        <f t="shared" ref="F51:I51" si="50">IF(NOT($A51=0),CEILING($E51*(1+J51),50), "")
</f>
        <v/>
      </c>
      <c r="G51" s="8" t="str">
        <f t="shared" si="50"/>
        <v/>
      </c>
      <c r="H51" s="8" t="str">
        <f t="shared" si="50"/>
        <v/>
      </c>
      <c r="I51" s="8" t="str">
        <f t="shared" si="50"/>
        <v/>
      </c>
      <c r="J51" s="15" t="str">
        <f>IF(NOT($A51=""),VLOOKUP($A51,GENERAL!$A$2:M$216,12,FALSE),"")</f>
        <v/>
      </c>
      <c r="K51" s="15" t="str">
        <f>IF(NOT($A51=""),VLOOKUP($A51,GENERAL!$A$2:N$216,13,FALSE),"")</f>
        <v/>
      </c>
      <c r="L51" s="15" t="str">
        <f>IF(NOT($A51=""),VLOOKUP($A51,GENERAL!$A$2:O$216,14,FALSE),"")</f>
        <v/>
      </c>
      <c r="M51" s="15" t="str">
        <f>IF(NOT($A51=""),VLOOKUP($A51,GENERAL!$A$2:P$216,15,FALSE),"")</f>
        <v/>
      </c>
    </row>
    <row r="52" ht="15.75" customHeight="1">
      <c r="B52" s="19" t="str">
        <f>IF(NOT($A52=""),VLOOKUP($A52,GENERAL!$A$2:B$216,2,FALSE),"")</f>
        <v/>
      </c>
      <c r="C52" s="19" t="str">
        <f>IF(NOT($A52=""),VLOOKUP($A52,GENERAL!$A$2:C$216,3,FALSE),"")</f>
        <v/>
      </c>
      <c r="D52" s="19" t="str">
        <f>IF(NOT($A52=""),VLOOKUP($A52,GENERAL!$A$2:D$216,4,FALSE),"")</f>
        <v/>
      </c>
      <c r="E52" s="18" t="str">
        <f>IF(NOT($A52=""),VLOOKUP($A52,GENERAL!$A$2:G$216,7,FALSE),"")</f>
        <v/>
      </c>
      <c r="F52" s="8" t="str">
        <f t="shared" ref="F52:I52" si="51">IF(NOT($A52=0),CEILING($E52*(1+J52),50), "")
</f>
        <v/>
      </c>
      <c r="G52" s="8" t="str">
        <f t="shared" si="51"/>
        <v/>
      </c>
      <c r="H52" s="8" t="str">
        <f t="shared" si="51"/>
        <v/>
      </c>
      <c r="I52" s="8" t="str">
        <f t="shared" si="51"/>
        <v/>
      </c>
      <c r="J52" s="15" t="str">
        <f>IF(NOT($A52=""),VLOOKUP($A52,GENERAL!$A$2:M$216,12,FALSE),"")</f>
        <v/>
      </c>
      <c r="K52" s="15" t="str">
        <f>IF(NOT($A52=""),VLOOKUP($A52,GENERAL!$A$2:N$216,13,FALSE),"")</f>
        <v/>
      </c>
      <c r="L52" s="15" t="str">
        <f>IF(NOT($A52=""),VLOOKUP($A52,GENERAL!$A$2:O$216,14,FALSE),"")</f>
        <v/>
      </c>
      <c r="M52" s="15" t="str">
        <f>IF(NOT($A52=""),VLOOKUP($A52,GENERAL!$A$2:P$216,15,FALSE),"")</f>
        <v/>
      </c>
    </row>
    <row r="53" ht="15.75" customHeight="1">
      <c r="B53" s="19" t="str">
        <f>IF(NOT($A53=""),VLOOKUP($A53,GENERAL!$A$2:B$216,2,FALSE),"")</f>
        <v/>
      </c>
      <c r="C53" s="19" t="str">
        <f>IF(NOT($A53=""),VLOOKUP($A53,GENERAL!$A$2:C$216,3,FALSE),"")</f>
        <v/>
      </c>
      <c r="D53" s="19" t="str">
        <f>IF(NOT($A53=""),VLOOKUP($A53,GENERAL!$A$2:D$216,4,FALSE),"")</f>
        <v/>
      </c>
      <c r="E53" s="18" t="str">
        <f>IF(NOT($A53=""),VLOOKUP($A53,GENERAL!$A$2:G$216,7,FALSE),"")</f>
        <v/>
      </c>
      <c r="F53" s="8" t="str">
        <f t="shared" ref="F53:I53" si="52">IF(NOT($A53=0),CEILING($E53*(1+J53),50), "")
</f>
        <v/>
      </c>
      <c r="G53" s="8" t="str">
        <f t="shared" si="52"/>
        <v/>
      </c>
      <c r="H53" s="8" t="str">
        <f t="shared" si="52"/>
        <v/>
      </c>
      <c r="I53" s="8" t="str">
        <f t="shared" si="52"/>
        <v/>
      </c>
      <c r="J53" s="15" t="str">
        <f>IF(NOT($A53=""),VLOOKUP($A53,GENERAL!$A$2:M$216,12,FALSE),"")</f>
        <v/>
      </c>
      <c r="K53" s="15" t="str">
        <f>IF(NOT($A53=""),VLOOKUP($A53,GENERAL!$A$2:N$216,13,FALSE),"")</f>
        <v/>
      </c>
      <c r="L53" s="15" t="str">
        <f>IF(NOT($A53=""),VLOOKUP($A53,GENERAL!$A$2:O$216,14,FALSE),"")</f>
        <v/>
      </c>
      <c r="M53" s="15" t="str">
        <f>IF(NOT($A53=""),VLOOKUP($A53,GENERAL!$A$2:P$216,15,FALSE),"")</f>
        <v/>
      </c>
    </row>
    <row r="54" ht="15.75" customHeight="1">
      <c r="B54" s="19" t="str">
        <f>IF(NOT($A54=""),VLOOKUP($A54,GENERAL!$A$2:B$216,2,FALSE),"")</f>
        <v/>
      </c>
      <c r="C54" s="19" t="str">
        <f>IF(NOT($A54=""),VLOOKUP($A54,GENERAL!$A$2:C$216,3,FALSE),"")</f>
        <v/>
      </c>
      <c r="D54" s="19" t="str">
        <f>IF(NOT($A54=""),VLOOKUP($A54,GENERAL!$A$2:D$216,4,FALSE),"")</f>
        <v/>
      </c>
      <c r="E54" s="18" t="str">
        <f>IF(NOT($A54=""),VLOOKUP($A54,GENERAL!$A$2:G$216,7,FALSE),"")</f>
        <v/>
      </c>
      <c r="F54" s="8" t="str">
        <f t="shared" ref="F54:I54" si="53">IF(NOT($A54=0),CEILING($E54*(1+J54),50), "")
</f>
        <v/>
      </c>
      <c r="G54" s="8" t="str">
        <f t="shared" si="53"/>
        <v/>
      </c>
      <c r="H54" s="8" t="str">
        <f t="shared" si="53"/>
        <v/>
      </c>
      <c r="I54" s="8" t="str">
        <f t="shared" si="53"/>
        <v/>
      </c>
      <c r="J54" s="15" t="str">
        <f>IF(NOT($A54=""),VLOOKUP($A54,GENERAL!$A$2:M$216,12,FALSE),"")</f>
        <v/>
      </c>
      <c r="K54" s="15" t="str">
        <f>IF(NOT($A54=""),VLOOKUP($A54,GENERAL!$A$2:N$216,13,FALSE),"")</f>
        <v/>
      </c>
      <c r="L54" s="15" t="str">
        <f>IF(NOT($A54=""),VLOOKUP($A54,GENERAL!$A$2:O$216,14,FALSE),"")</f>
        <v/>
      </c>
      <c r="M54" s="15" t="str">
        <f>IF(NOT($A54=""),VLOOKUP($A54,GENERAL!$A$2:P$216,15,FALSE),"")</f>
        <v/>
      </c>
    </row>
    <row r="55" ht="15.75" customHeight="1">
      <c r="B55" s="19" t="str">
        <f>IF(NOT($A55=""),VLOOKUP($A55,GENERAL!$A$2:B$216,2,FALSE),"")</f>
        <v/>
      </c>
      <c r="C55" s="19" t="str">
        <f>IF(NOT($A55=""),VLOOKUP($A55,GENERAL!$A$2:C$216,3,FALSE),"")</f>
        <v/>
      </c>
      <c r="D55" s="19" t="str">
        <f>IF(NOT($A55=""),VLOOKUP($A55,GENERAL!$A$2:D$216,4,FALSE),"")</f>
        <v/>
      </c>
      <c r="E55" s="18" t="str">
        <f>IF(NOT($A55=""),VLOOKUP($A55,GENERAL!$A$2:G$216,7,FALSE),"")</f>
        <v/>
      </c>
      <c r="F55" s="8" t="str">
        <f t="shared" ref="F55:I55" si="54">IF(NOT($A55=0),CEILING($E55*(1+J55),50), "")
</f>
        <v/>
      </c>
      <c r="G55" s="8" t="str">
        <f t="shared" si="54"/>
        <v/>
      </c>
      <c r="H55" s="8" t="str">
        <f t="shared" si="54"/>
        <v/>
      </c>
      <c r="I55" s="8" t="str">
        <f t="shared" si="54"/>
        <v/>
      </c>
      <c r="J55" s="15" t="str">
        <f>IF(NOT($A55=""),VLOOKUP($A55,GENERAL!$A$2:M$216,12,FALSE),"")</f>
        <v/>
      </c>
      <c r="K55" s="15" t="str">
        <f>IF(NOT($A55=""),VLOOKUP($A55,GENERAL!$A$2:N$216,13,FALSE),"")</f>
        <v/>
      </c>
      <c r="L55" s="15" t="str">
        <f>IF(NOT($A55=""),VLOOKUP($A55,GENERAL!$A$2:O$216,14,FALSE),"")</f>
        <v/>
      </c>
      <c r="M55" s="15" t="str">
        <f>IF(NOT($A55=""),VLOOKUP($A55,GENERAL!$A$2:P$216,15,FALSE),"")</f>
        <v/>
      </c>
    </row>
    <row r="56" ht="15.75" customHeight="1">
      <c r="B56" s="19" t="str">
        <f>IF(NOT($A56=""),VLOOKUP($A56,GENERAL!$A$2:B$216,2,FALSE),"")</f>
        <v/>
      </c>
      <c r="C56" s="19" t="str">
        <f>IF(NOT($A56=""),VLOOKUP($A56,GENERAL!$A$2:C$216,3,FALSE),"")</f>
        <v/>
      </c>
      <c r="D56" s="19" t="str">
        <f>IF(NOT($A56=""),VLOOKUP($A56,GENERAL!$A$2:D$216,4,FALSE),"")</f>
        <v/>
      </c>
      <c r="E56" s="18" t="str">
        <f>IF(NOT($A56=""),VLOOKUP($A56,GENERAL!$A$2:G$216,7,FALSE),"")</f>
        <v/>
      </c>
      <c r="F56" s="8" t="str">
        <f t="shared" ref="F56:I56" si="55">IF(NOT($A56=0),CEILING($E56*(1+J56),50), "")
</f>
        <v/>
      </c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15" t="str">
        <f>IF(NOT($A56=""),VLOOKUP($A56,GENERAL!$A$2:M$216,12,FALSE),"")</f>
        <v/>
      </c>
      <c r="K56" s="15" t="str">
        <f>IF(NOT($A56=""),VLOOKUP($A56,GENERAL!$A$2:N$216,13,FALSE),"")</f>
        <v/>
      </c>
      <c r="L56" s="15" t="str">
        <f>IF(NOT($A56=""),VLOOKUP($A56,GENERAL!$A$2:O$216,14,FALSE),"")</f>
        <v/>
      </c>
      <c r="M56" s="15" t="str">
        <f>IF(NOT($A56=""),VLOOKUP($A56,GENERAL!$A$2:P$216,15,FALSE),"")</f>
        <v/>
      </c>
    </row>
    <row r="57" ht="15.75" customHeight="1">
      <c r="B57" s="19" t="str">
        <f>IF(NOT($A57=""),VLOOKUP($A57,GENERAL!$A$2:B$216,2,FALSE),"")</f>
        <v/>
      </c>
      <c r="C57" s="19" t="str">
        <f>IF(NOT($A57=""),VLOOKUP($A57,GENERAL!$A$2:C$216,3,FALSE),"")</f>
        <v/>
      </c>
      <c r="D57" s="19" t="str">
        <f>IF(NOT($A57=""),VLOOKUP($A57,GENERAL!$A$2:D$216,4,FALSE),"")</f>
        <v/>
      </c>
      <c r="E57" s="18" t="str">
        <f>IF(NOT($A57=""),VLOOKUP($A57,GENERAL!$A$2:G$216,7,FALSE),"")</f>
        <v/>
      </c>
      <c r="F57" s="8" t="str">
        <f t="shared" ref="F57:I57" si="56">IF(NOT($A57=0),CEILING($E57*(1+J57),50), "")
</f>
        <v/>
      </c>
      <c r="G57" s="8" t="str">
        <f t="shared" si="56"/>
        <v/>
      </c>
      <c r="H57" s="8" t="str">
        <f t="shared" si="56"/>
        <v/>
      </c>
      <c r="I57" s="8" t="str">
        <f t="shared" si="56"/>
        <v/>
      </c>
      <c r="J57" s="15" t="str">
        <f>IF(NOT($A57=""),VLOOKUP($A57,GENERAL!$A$2:M$216,12,FALSE),"")</f>
        <v/>
      </c>
      <c r="K57" s="15" t="str">
        <f>IF(NOT($A57=""),VLOOKUP($A57,GENERAL!$A$2:N$216,13,FALSE),"")</f>
        <v/>
      </c>
      <c r="L57" s="15" t="str">
        <f>IF(NOT($A57=""),VLOOKUP($A57,GENERAL!$A$2:O$216,14,FALSE),"")</f>
        <v/>
      </c>
      <c r="M57" s="15" t="str">
        <f>IF(NOT($A57=""),VLOOKUP($A57,GENERAL!$A$2:P$216,15,FALSE),"")</f>
        <v/>
      </c>
    </row>
    <row r="58" ht="15.75" customHeight="1">
      <c r="E58" s="18"/>
      <c r="F58" s="8" t="str">
        <f t="shared" ref="F58:I58" si="57">IF(NOT($A58=0),CEILING($E58*(1+J58),50), "")
</f>
        <v/>
      </c>
      <c r="G58" s="8" t="str">
        <f t="shared" si="57"/>
        <v/>
      </c>
      <c r="H58" s="8" t="str">
        <f t="shared" si="57"/>
        <v/>
      </c>
      <c r="I58" s="8" t="str">
        <f t="shared" si="57"/>
        <v/>
      </c>
      <c r="J58" s="9" t="str">
        <f>IF($E58&gt;0,PORCENTAJES!B$2,"")</f>
        <v/>
      </c>
      <c r="K58" s="9" t="str">
        <f>IF($E58&gt;0,PORCENTAJES!C$2,"")</f>
        <v/>
      </c>
      <c r="L58" s="9" t="str">
        <f>IF($E58&gt;0,PORCENTAJES!D$2,"")</f>
        <v/>
      </c>
      <c r="M58" s="9" t="str">
        <f>IF($E58&gt;0,PORCENTAJES!E$2,"")</f>
        <v/>
      </c>
    </row>
    <row r="59" ht="15.75" customHeight="1">
      <c r="E59" s="18"/>
      <c r="F59" s="8" t="str">
        <f t="shared" ref="F59:I59" si="58">IF(NOT($A59=0),CEILING($E59*(1+J59),50), "")
</f>
        <v/>
      </c>
      <c r="G59" s="8" t="str">
        <f t="shared" si="58"/>
        <v/>
      </c>
      <c r="H59" s="8" t="str">
        <f t="shared" si="58"/>
        <v/>
      </c>
      <c r="I59" s="8" t="str">
        <f t="shared" si="58"/>
        <v/>
      </c>
      <c r="J59" s="9" t="str">
        <f>IF($E59&gt;0,PORCENTAJES!B$2,"")</f>
        <v/>
      </c>
      <c r="K59" s="9" t="str">
        <f>IF($E59&gt;0,PORCENTAJES!C$2,"")</f>
        <v/>
      </c>
      <c r="L59" s="9" t="str">
        <f>IF($E59&gt;0,PORCENTAJES!D$2,"")</f>
        <v/>
      </c>
      <c r="M59" s="9" t="str">
        <f>IF($E59&gt;0,PORCENTAJES!E$2,"")</f>
        <v/>
      </c>
    </row>
    <row r="60" ht="15.75" customHeight="1">
      <c r="E60" s="18"/>
      <c r="F60" s="8" t="str">
        <f t="shared" ref="F60:I60" si="59">IF(NOT($A60=0),CEILING($E60*(1+J60),50), "")
</f>
        <v/>
      </c>
      <c r="G60" s="8" t="str">
        <f t="shared" si="59"/>
        <v/>
      </c>
      <c r="H60" s="8" t="str">
        <f t="shared" si="59"/>
        <v/>
      </c>
      <c r="I60" s="8" t="str">
        <f t="shared" si="59"/>
        <v/>
      </c>
      <c r="J60" s="9" t="str">
        <f>IF($E60&gt;0,PORCENTAJES!B$2,"")</f>
        <v/>
      </c>
      <c r="K60" s="9" t="str">
        <f>IF($E60&gt;0,PORCENTAJES!C$2,"")</f>
        <v/>
      </c>
      <c r="L60" s="9" t="str">
        <f>IF($E60&gt;0,PORCENTAJES!D$2,"")</f>
        <v/>
      </c>
      <c r="M60" s="9" t="str">
        <f>IF($E60&gt;0,PORCENTAJES!E$2,"")</f>
        <v/>
      </c>
    </row>
    <row r="61" ht="15.75" customHeight="1">
      <c r="E61" s="18"/>
      <c r="F61" s="8" t="str">
        <f t="shared" ref="F61:I61" si="60">IF(NOT($A61=0),CEILING($E61*(1+J61),50), "")
</f>
        <v/>
      </c>
      <c r="G61" s="8" t="str">
        <f t="shared" si="60"/>
        <v/>
      </c>
      <c r="H61" s="8" t="str">
        <f t="shared" si="60"/>
        <v/>
      </c>
      <c r="I61" s="8" t="str">
        <f t="shared" si="60"/>
        <v/>
      </c>
      <c r="J61" s="9" t="str">
        <f>IF($E61&gt;0,PORCENTAJES!B$2,"")</f>
        <v/>
      </c>
      <c r="K61" s="9" t="str">
        <f>IF($E61&gt;0,PORCENTAJES!C$2,"")</f>
        <v/>
      </c>
      <c r="L61" s="9" t="str">
        <f>IF($E61&gt;0,PORCENTAJES!D$2,"")</f>
        <v/>
      </c>
      <c r="M61" s="9" t="str">
        <f>IF($E61&gt;0,PORCENTAJES!E$2,"")</f>
        <v/>
      </c>
    </row>
    <row r="62" ht="15.75" customHeight="1">
      <c r="E62" s="18"/>
      <c r="F62" s="8" t="str">
        <f t="shared" ref="F62:I62" si="61">IF(NOT($A62=0),CEILING($E62*(1+J62),50), "")
</f>
        <v/>
      </c>
      <c r="G62" s="8" t="str">
        <f t="shared" si="61"/>
        <v/>
      </c>
      <c r="H62" s="8" t="str">
        <f t="shared" si="61"/>
        <v/>
      </c>
      <c r="I62" s="8" t="str">
        <f t="shared" si="61"/>
        <v/>
      </c>
      <c r="J62" s="9" t="str">
        <f>IF($E62&gt;0,PORCENTAJES!B$2,"")</f>
        <v/>
      </c>
      <c r="K62" s="9" t="str">
        <f>IF($E62&gt;0,PORCENTAJES!C$2,"")</f>
        <v/>
      </c>
      <c r="L62" s="9" t="str">
        <f>IF($E62&gt;0,PORCENTAJES!D$2,"")</f>
        <v/>
      </c>
      <c r="M62" s="9" t="str">
        <f>IF($E62&gt;0,PORCENTAJES!E$2,"")</f>
        <v/>
      </c>
    </row>
    <row r="63" ht="15.75" customHeight="1">
      <c r="E63" s="18"/>
      <c r="F63" s="8" t="str">
        <f t="shared" ref="F63:I63" si="62">IF(NOT($A63=0),CEILING($E63*(1+J63),50), "")
</f>
        <v/>
      </c>
      <c r="G63" s="8" t="str">
        <f t="shared" si="62"/>
        <v/>
      </c>
      <c r="H63" s="8" t="str">
        <f t="shared" si="62"/>
        <v/>
      </c>
      <c r="I63" s="8" t="str">
        <f t="shared" si="62"/>
        <v/>
      </c>
      <c r="J63" s="9" t="str">
        <f>IF($E63&gt;0,PORCENTAJES!B$2,"")</f>
        <v/>
      </c>
      <c r="K63" s="9" t="str">
        <f>IF($E63&gt;0,PORCENTAJES!C$2,"")</f>
        <v/>
      </c>
      <c r="L63" s="9" t="str">
        <f>IF($E63&gt;0,PORCENTAJES!D$2,"")</f>
        <v/>
      </c>
      <c r="M63" s="9" t="str">
        <f>IF($E63&gt;0,PORCENTAJES!E$2,"")</f>
        <v/>
      </c>
    </row>
    <row r="64" ht="15.75" customHeight="1">
      <c r="E64" s="18"/>
      <c r="F64" s="8" t="str">
        <f t="shared" ref="F64:I64" si="63">IF(NOT($A64=0),CEILING($E64*(1+J64),50), "")
</f>
        <v/>
      </c>
      <c r="G64" s="8" t="str">
        <f t="shared" si="63"/>
        <v/>
      </c>
      <c r="H64" s="8" t="str">
        <f t="shared" si="63"/>
        <v/>
      </c>
      <c r="I64" s="8" t="str">
        <f t="shared" si="63"/>
        <v/>
      </c>
      <c r="J64" s="9" t="str">
        <f>IF($E64&gt;0,PORCENTAJES!B$2,"")</f>
        <v/>
      </c>
      <c r="K64" s="9" t="str">
        <f>IF($E64&gt;0,PORCENTAJES!C$2,"")</f>
        <v/>
      </c>
      <c r="L64" s="9" t="str">
        <f>IF($E64&gt;0,PORCENTAJES!D$2,"")</f>
        <v/>
      </c>
      <c r="M64" s="9" t="str">
        <f>IF($E64&gt;0,PORCENTAJES!E$2,"")</f>
        <v/>
      </c>
    </row>
    <row r="65" ht="15.75" customHeight="1">
      <c r="E65" s="18"/>
      <c r="F65" s="8" t="str">
        <f t="shared" ref="F65:I65" si="64">IF(NOT($A65=0),CEILING($E65*(1+J65),50), "")
</f>
        <v/>
      </c>
      <c r="G65" s="8" t="str">
        <f t="shared" si="64"/>
        <v/>
      </c>
      <c r="H65" s="8" t="str">
        <f t="shared" si="64"/>
        <v/>
      </c>
      <c r="I65" s="8" t="str">
        <f t="shared" si="64"/>
        <v/>
      </c>
      <c r="J65" s="9" t="str">
        <f>IF($E65&gt;0,PORCENTAJES!B$2,"")</f>
        <v/>
      </c>
      <c r="K65" s="9" t="str">
        <f>IF($E65&gt;0,PORCENTAJES!C$2,"")</f>
        <v/>
      </c>
      <c r="L65" s="9" t="str">
        <f>IF($E65&gt;0,PORCENTAJES!D$2,"")</f>
        <v/>
      </c>
      <c r="M65" s="9" t="str">
        <f>IF($E65&gt;0,PORCENTAJES!E$2,"")</f>
        <v/>
      </c>
    </row>
    <row r="66" ht="15.75" customHeight="1">
      <c r="E66" s="18"/>
      <c r="F66" s="8" t="str">
        <f t="shared" ref="F66:I66" si="65">IF(NOT($A66=0),CEILING($E66*(1+J66),50), "")
</f>
        <v/>
      </c>
      <c r="G66" s="8" t="str">
        <f t="shared" si="65"/>
        <v/>
      </c>
      <c r="H66" s="8" t="str">
        <f t="shared" si="65"/>
        <v/>
      </c>
      <c r="I66" s="8" t="str">
        <f t="shared" si="65"/>
        <v/>
      </c>
      <c r="J66" s="9" t="str">
        <f>IF($E66&gt;0,PORCENTAJES!B$2,"")</f>
        <v/>
      </c>
      <c r="K66" s="9" t="str">
        <f>IF($E66&gt;0,PORCENTAJES!C$2,"")</f>
        <v/>
      </c>
      <c r="L66" s="9" t="str">
        <f>IF($E66&gt;0,PORCENTAJES!D$2,"")</f>
        <v/>
      </c>
      <c r="M66" s="9" t="str">
        <f>IF($E66&gt;0,PORCENTAJES!E$2,"")</f>
        <v/>
      </c>
    </row>
    <row r="67" ht="15.75" customHeight="1">
      <c r="E67" s="18"/>
      <c r="F67" s="8" t="str">
        <f t="shared" ref="F67:I67" si="66">IF(NOT($A67=0),CEILING($E67*(1+J67),50), "")
</f>
        <v/>
      </c>
      <c r="G67" s="8" t="str">
        <f t="shared" si="66"/>
        <v/>
      </c>
      <c r="H67" s="8" t="str">
        <f t="shared" si="66"/>
        <v/>
      </c>
      <c r="I67" s="8" t="str">
        <f t="shared" si="66"/>
        <v/>
      </c>
      <c r="J67" s="9" t="str">
        <f>IF($E67&gt;0,PORCENTAJES!B$2,"")</f>
        <v/>
      </c>
      <c r="K67" s="9" t="str">
        <f>IF($E67&gt;0,PORCENTAJES!C$2,"")</f>
        <v/>
      </c>
      <c r="L67" s="9" t="str">
        <f>IF($E67&gt;0,PORCENTAJES!D$2,"")</f>
        <v/>
      </c>
      <c r="M67" s="9" t="str">
        <f>IF($E67&gt;0,PORCENTAJES!E$2,"")</f>
        <v/>
      </c>
    </row>
    <row r="68" ht="15.75" customHeight="1">
      <c r="E68" s="18"/>
      <c r="F68" s="8" t="str">
        <f t="shared" ref="F68:I68" si="67">IF(NOT($A68=0),CEILING($E68*(1+J68),50), "")
</f>
        <v/>
      </c>
      <c r="G68" s="8" t="str">
        <f t="shared" si="67"/>
        <v/>
      </c>
      <c r="H68" s="8" t="str">
        <f t="shared" si="67"/>
        <v/>
      </c>
      <c r="I68" s="8" t="str">
        <f t="shared" si="67"/>
        <v/>
      </c>
      <c r="J68" s="9" t="str">
        <f>IF($E68&gt;0,PORCENTAJES!B$2,"")</f>
        <v/>
      </c>
      <c r="K68" s="9" t="str">
        <f>IF($E68&gt;0,PORCENTAJES!C$2,"")</f>
        <v/>
      </c>
      <c r="L68" s="9" t="str">
        <f>IF($E68&gt;0,PORCENTAJES!D$2,"")</f>
        <v/>
      </c>
      <c r="M68" s="9" t="str">
        <f>IF($E68&gt;0,PORCENTAJES!E$2,"")</f>
        <v/>
      </c>
    </row>
    <row r="69" ht="15.75" customHeight="1">
      <c r="E69" s="18"/>
      <c r="F69" s="8" t="str">
        <f t="shared" ref="F69:I69" si="68">IF(NOT($A69=0),CEILING($E69*(1+J69),50), "")
</f>
        <v/>
      </c>
      <c r="G69" s="8" t="str">
        <f t="shared" si="68"/>
        <v/>
      </c>
      <c r="H69" s="8" t="str">
        <f t="shared" si="68"/>
        <v/>
      </c>
      <c r="I69" s="8" t="str">
        <f t="shared" si="68"/>
        <v/>
      </c>
      <c r="J69" s="9" t="str">
        <f>IF($E69&gt;0,PORCENTAJES!B$2,"")</f>
        <v/>
      </c>
      <c r="K69" s="9" t="str">
        <f>IF($E69&gt;0,PORCENTAJES!C$2,"")</f>
        <v/>
      </c>
      <c r="L69" s="9" t="str">
        <f>IF($E69&gt;0,PORCENTAJES!D$2,"")</f>
        <v/>
      </c>
      <c r="M69" s="9" t="str">
        <f>IF($E69&gt;0,PORCENTAJES!E$2,"")</f>
        <v/>
      </c>
    </row>
    <row r="70" ht="15.75" customHeight="1">
      <c r="E70" s="18"/>
      <c r="F70" s="8" t="str">
        <f t="shared" ref="F70:I70" si="69">IF(NOT($A70=0),CEILING($E70*(1+J70),50), "")
</f>
        <v/>
      </c>
      <c r="G70" s="8" t="str">
        <f t="shared" si="69"/>
        <v/>
      </c>
      <c r="H70" s="8" t="str">
        <f t="shared" si="69"/>
        <v/>
      </c>
      <c r="I70" s="8" t="str">
        <f t="shared" si="69"/>
        <v/>
      </c>
      <c r="J70" s="9" t="str">
        <f>IF($E70&gt;0,PORCENTAJES!B$2,"")</f>
        <v/>
      </c>
      <c r="K70" s="9" t="str">
        <f>IF($E70&gt;0,PORCENTAJES!C$2,"")</f>
        <v/>
      </c>
      <c r="L70" s="9" t="str">
        <f>IF($E70&gt;0,PORCENTAJES!D$2,"")</f>
        <v/>
      </c>
      <c r="M70" s="9" t="str">
        <f>IF($E70&gt;0,PORCENTAJES!E$2,"")</f>
        <v/>
      </c>
    </row>
    <row r="71" ht="15.75" customHeight="1">
      <c r="E71" s="18"/>
      <c r="F71" s="8" t="str">
        <f t="shared" ref="F71:I71" si="70">IF(NOT($A71=0),CEILING($E71*(1+J71),50), "")
</f>
        <v/>
      </c>
      <c r="G71" s="8" t="str">
        <f t="shared" si="70"/>
        <v/>
      </c>
      <c r="H71" s="8" t="str">
        <f t="shared" si="70"/>
        <v/>
      </c>
      <c r="I71" s="8" t="str">
        <f t="shared" si="70"/>
        <v/>
      </c>
      <c r="J71" s="9" t="str">
        <f>IF($E71&gt;0,PORCENTAJES!B$2,"")</f>
        <v/>
      </c>
      <c r="K71" s="9" t="str">
        <f>IF($E71&gt;0,PORCENTAJES!C$2,"")</f>
        <v/>
      </c>
      <c r="L71" s="9" t="str">
        <f>IF($E71&gt;0,PORCENTAJES!D$2,"")</f>
        <v/>
      </c>
      <c r="M71" s="9" t="str">
        <f>IF($E71&gt;0,PORCENTAJES!E$2,"")</f>
        <v/>
      </c>
    </row>
    <row r="72" ht="15.75" customHeight="1">
      <c r="E72" s="18"/>
      <c r="F72" s="8" t="str">
        <f t="shared" ref="F72:I72" si="71">IF(NOT($A72=0),CEILING($E72*(1+J72),50), "")
</f>
        <v/>
      </c>
      <c r="G72" s="8" t="str">
        <f t="shared" si="71"/>
        <v/>
      </c>
      <c r="H72" s="8" t="str">
        <f t="shared" si="71"/>
        <v/>
      </c>
      <c r="I72" s="8" t="str">
        <f t="shared" si="71"/>
        <v/>
      </c>
      <c r="J72" s="9" t="str">
        <f>IF($E72&gt;0,PORCENTAJES!B$2,"")</f>
        <v/>
      </c>
      <c r="K72" s="9" t="str">
        <f>IF($E72&gt;0,PORCENTAJES!C$2,"")</f>
        <v/>
      </c>
      <c r="L72" s="9" t="str">
        <f>IF($E72&gt;0,PORCENTAJES!D$2,"")</f>
        <v/>
      </c>
      <c r="M72" s="9" t="str">
        <f>IF($E72&gt;0,PORCENTAJES!E$2,"")</f>
        <v/>
      </c>
    </row>
    <row r="73" ht="15.75" customHeight="1">
      <c r="E73" s="18"/>
      <c r="F73" s="8" t="str">
        <f t="shared" ref="F73:I73" si="72">IF(NOT($A73=0),CEILING($E73*(1+J73),50), "")
</f>
        <v/>
      </c>
      <c r="G73" s="8" t="str">
        <f t="shared" si="72"/>
        <v/>
      </c>
      <c r="H73" s="8" t="str">
        <f t="shared" si="72"/>
        <v/>
      </c>
      <c r="I73" s="8" t="str">
        <f t="shared" si="72"/>
        <v/>
      </c>
      <c r="J73" s="9" t="str">
        <f>IF($E73&gt;0,PORCENTAJES!B$2,"")</f>
        <v/>
      </c>
      <c r="K73" s="9" t="str">
        <f>IF($E73&gt;0,PORCENTAJES!C$2,"")</f>
        <v/>
      </c>
      <c r="L73" s="9" t="str">
        <f>IF($E73&gt;0,PORCENTAJES!D$2,"")</f>
        <v/>
      </c>
      <c r="M73" s="9" t="str">
        <f>IF($E73&gt;0,PORCENTAJES!E$2,"")</f>
        <v/>
      </c>
    </row>
    <row r="74" ht="15.75" customHeight="1">
      <c r="E74" s="18"/>
      <c r="F74" s="8" t="str">
        <f t="shared" ref="F74:I74" si="73">IF(NOT($A74=0),CEILING($E74*(1+J74),50), "")
</f>
        <v/>
      </c>
      <c r="G74" s="8" t="str">
        <f t="shared" si="73"/>
        <v/>
      </c>
      <c r="H74" s="8" t="str">
        <f t="shared" si="73"/>
        <v/>
      </c>
      <c r="I74" s="8" t="str">
        <f t="shared" si="73"/>
        <v/>
      </c>
      <c r="J74" s="9" t="str">
        <f>IF($E74&gt;0,PORCENTAJES!B$2,"")</f>
        <v/>
      </c>
      <c r="K74" s="9" t="str">
        <f>IF($E74&gt;0,PORCENTAJES!C$2,"")</f>
        <v/>
      </c>
      <c r="L74" s="9" t="str">
        <f>IF($E74&gt;0,PORCENTAJES!D$2,"")</f>
        <v/>
      </c>
      <c r="M74" s="9" t="str">
        <f>IF($E74&gt;0,PORCENTAJES!E$2,"")</f>
        <v/>
      </c>
    </row>
    <row r="75" ht="15.75" customHeight="1">
      <c r="E75" s="18"/>
      <c r="F75" s="8" t="str">
        <f t="shared" ref="F75:I75" si="74">IF(NOT($A75=0),CEILING($E75*(1+J75),50), "")
</f>
        <v/>
      </c>
      <c r="G75" s="8" t="str">
        <f t="shared" si="74"/>
        <v/>
      </c>
      <c r="H75" s="8" t="str">
        <f t="shared" si="74"/>
        <v/>
      </c>
      <c r="I75" s="8" t="str">
        <f t="shared" si="74"/>
        <v/>
      </c>
      <c r="J75" s="9" t="str">
        <f>IF($E75&gt;0,PORCENTAJES!B$2,"")</f>
        <v/>
      </c>
      <c r="K75" s="9" t="str">
        <f>IF($E75&gt;0,PORCENTAJES!C$2,"")</f>
        <v/>
      </c>
      <c r="L75" s="9" t="str">
        <f>IF($E75&gt;0,PORCENTAJES!D$2,"")</f>
        <v/>
      </c>
      <c r="M75" s="9" t="str">
        <f>IF($E75&gt;0,PORCENTAJES!E$2,"")</f>
        <v/>
      </c>
    </row>
    <row r="76" ht="15.75" customHeight="1">
      <c r="E76" s="18"/>
      <c r="F76" s="8" t="str">
        <f t="shared" ref="F76:I76" si="75">IF(NOT($A76=0),CEILING($E76*(1+J76),50), "")
</f>
        <v/>
      </c>
      <c r="G76" s="8" t="str">
        <f t="shared" si="75"/>
        <v/>
      </c>
      <c r="H76" s="8" t="str">
        <f t="shared" si="75"/>
        <v/>
      </c>
      <c r="I76" s="8" t="str">
        <f t="shared" si="75"/>
        <v/>
      </c>
      <c r="J76" s="9" t="str">
        <f>IF($E76&gt;0,PORCENTAJES!B$2,"")</f>
        <v/>
      </c>
      <c r="K76" s="9" t="str">
        <f>IF($E76&gt;0,PORCENTAJES!C$2,"")</f>
        <v/>
      </c>
      <c r="L76" s="9" t="str">
        <f>IF($E76&gt;0,PORCENTAJES!D$2,"")</f>
        <v/>
      </c>
      <c r="M76" s="9" t="str">
        <f>IF($E76&gt;0,PORCENTAJES!E$2,"")</f>
        <v/>
      </c>
    </row>
    <row r="77" ht="15.75" customHeight="1">
      <c r="E77" s="18"/>
      <c r="F77" s="8" t="str">
        <f t="shared" ref="F77:I77" si="76">IF(NOT($A77=0),CEILING($E77*(1+J77),50), "")
</f>
        <v/>
      </c>
      <c r="G77" s="8" t="str">
        <f t="shared" si="76"/>
        <v/>
      </c>
      <c r="H77" s="8" t="str">
        <f t="shared" si="76"/>
        <v/>
      </c>
      <c r="I77" s="8" t="str">
        <f t="shared" si="76"/>
        <v/>
      </c>
      <c r="J77" s="9" t="str">
        <f>IF($E77&gt;0,PORCENTAJES!B$2,"")</f>
        <v/>
      </c>
      <c r="K77" s="9" t="str">
        <f>IF($E77&gt;0,PORCENTAJES!C$2,"")</f>
        <v/>
      </c>
      <c r="L77" s="9" t="str">
        <f>IF($E77&gt;0,PORCENTAJES!D$2,"")</f>
        <v/>
      </c>
      <c r="M77" s="9" t="str">
        <f>IF($E77&gt;0,PORCENTAJES!E$2,"")</f>
        <v/>
      </c>
    </row>
    <row r="78" ht="15.75" customHeight="1">
      <c r="E78" s="18"/>
      <c r="F78" s="8" t="str">
        <f t="shared" ref="F78:I78" si="77">IF(NOT($A78=0),CEILING($E78*(1+J78),50), "")
</f>
        <v/>
      </c>
      <c r="G78" s="8" t="str">
        <f t="shared" si="77"/>
        <v/>
      </c>
      <c r="H78" s="8" t="str">
        <f t="shared" si="77"/>
        <v/>
      </c>
      <c r="I78" s="8" t="str">
        <f t="shared" si="77"/>
        <v/>
      </c>
      <c r="J78" s="9" t="str">
        <f>IF($E78&gt;0,PORCENTAJES!B$2,"")</f>
        <v/>
      </c>
      <c r="K78" s="9" t="str">
        <f>IF($E78&gt;0,PORCENTAJES!C$2,"")</f>
        <v/>
      </c>
      <c r="L78" s="9" t="str">
        <f>IF($E78&gt;0,PORCENTAJES!D$2,"")</f>
        <v/>
      </c>
      <c r="M78" s="9" t="str">
        <f>IF($E78&gt;0,PORCENTAJES!E$2,"")</f>
        <v/>
      </c>
    </row>
    <row r="79" ht="15.75" customHeight="1">
      <c r="E79" s="18"/>
      <c r="F79" s="8" t="str">
        <f t="shared" ref="F79:I79" si="78">IF(NOT($A79=0),CEILING($E79*(1+J79),50), "")
</f>
        <v/>
      </c>
      <c r="G79" s="8" t="str">
        <f t="shared" si="78"/>
        <v/>
      </c>
      <c r="H79" s="8" t="str">
        <f t="shared" si="78"/>
        <v/>
      </c>
      <c r="I79" s="8" t="str">
        <f t="shared" si="78"/>
        <v/>
      </c>
      <c r="J79" s="9" t="str">
        <f>IF($E79&gt;0,PORCENTAJES!B$2,"")</f>
        <v/>
      </c>
      <c r="K79" s="9" t="str">
        <f>IF($E79&gt;0,PORCENTAJES!C$2,"")</f>
        <v/>
      </c>
      <c r="L79" s="9" t="str">
        <f>IF($E79&gt;0,PORCENTAJES!D$2,"")</f>
        <v/>
      </c>
      <c r="M79" s="9" t="str">
        <f>IF($E79&gt;0,PORCENTAJES!E$2,"")</f>
        <v/>
      </c>
    </row>
    <row r="80" ht="15.75" customHeight="1">
      <c r="E80" s="18"/>
      <c r="F80" s="8" t="str">
        <f t="shared" ref="F80:I80" si="79">IF(NOT($A80=0),CEILING($E80*(1+J80),50), "")
</f>
        <v/>
      </c>
      <c r="G80" s="8" t="str">
        <f t="shared" si="79"/>
        <v/>
      </c>
      <c r="H80" s="8" t="str">
        <f t="shared" si="79"/>
        <v/>
      </c>
      <c r="I80" s="8" t="str">
        <f t="shared" si="79"/>
        <v/>
      </c>
      <c r="J80" s="9" t="str">
        <f>IF($E80&gt;0,PORCENTAJES!B$2,"")</f>
        <v/>
      </c>
      <c r="K80" s="9" t="str">
        <f>IF($E80&gt;0,PORCENTAJES!C$2,"")</f>
        <v/>
      </c>
      <c r="L80" s="9" t="str">
        <f>IF($E80&gt;0,PORCENTAJES!D$2,"")</f>
        <v/>
      </c>
      <c r="M80" s="9" t="str">
        <f>IF($E80&gt;0,PORCENTAJES!E$2,"")</f>
        <v/>
      </c>
    </row>
    <row r="81" ht="15.75" customHeight="1">
      <c r="E81" s="18"/>
      <c r="F81" s="8" t="str">
        <f t="shared" ref="F81:I81" si="80">IF(NOT($A81=0),CEILING($E81*(1+J81),50), "")
</f>
        <v/>
      </c>
      <c r="G81" s="8" t="str">
        <f t="shared" si="80"/>
        <v/>
      </c>
      <c r="H81" s="8" t="str">
        <f t="shared" si="80"/>
        <v/>
      </c>
      <c r="I81" s="8" t="str">
        <f t="shared" si="80"/>
        <v/>
      </c>
      <c r="J81" s="9" t="str">
        <f>IF($E81&gt;0,PORCENTAJES!B$2,"")</f>
        <v/>
      </c>
      <c r="K81" s="9" t="str">
        <f>IF($E81&gt;0,PORCENTAJES!C$2,"")</f>
        <v/>
      </c>
      <c r="L81" s="9" t="str">
        <f>IF($E81&gt;0,PORCENTAJES!D$2,"")</f>
        <v/>
      </c>
      <c r="M81" s="9" t="str">
        <f>IF($E81&gt;0,PORCENTAJES!E$2,"")</f>
        <v/>
      </c>
    </row>
    <row r="82" ht="15.75" customHeight="1">
      <c r="E82" s="18"/>
      <c r="F82" s="8" t="str">
        <f t="shared" ref="F82:I82" si="81">IF(NOT($A82=0),CEILING($E82*(1+J82),50), "")
</f>
        <v/>
      </c>
      <c r="G82" s="8" t="str">
        <f t="shared" si="81"/>
        <v/>
      </c>
      <c r="H82" s="8" t="str">
        <f t="shared" si="81"/>
        <v/>
      </c>
      <c r="I82" s="8" t="str">
        <f t="shared" si="81"/>
        <v/>
      </c>
      <c r="J82" s="9" t="str">
        <f>IF($E82&gt;0,PORCENTAJES!B$2,"")</f>
        <v/>
      </c>
      <c r="K82" s="9" t="str">
        <f>IF($E82&gt;0,PORCENTAJES!C$2,"")</f>
        <v/>
      </c>
      <c r="L82" s="9" t="str">
        <f>IF($E82&gt;0,PORCENTAJES!D$2,"")</f>
        <v/>
      </c>
      <c r="M82" s="9" t="str">
        <f>IF($E82&gt;0,PORCENTAJES!E$2,"")</f>
        <v/>
      </c>
    </row>
    <row r="83" ht="15.75" customHeight="1">
      <c r="E83" s="18"/>
      <c r="F83" s="8" t="str">
        <f t="shared" ref="F83:I83" si="82">IF(NOT($A83=0),CEILING($E83*(1+J83),50), "")
</f>
        <v/>
      </c>
      <c r="G83" s="8" t="str">
        <f t="shared" si="82"/>
        <v/>
      </c>
      <c r="H83" s="8" t="str">
        <f t="shared" si="82"/>
        <v/>
      </c>
      <c r="I83" s="8" t="str">
        <f t="shared" si="82"/>
        <v/>
      </c>
      <c r="J83" s="9" t="str">
        <f>IF($E83&gt;0,PORCENTAJES!B$2,"")</f>
        <v/>
      </c>
      <c r="K83" s="9" t="str">
        <f>IF($E83&gt;0,PORCENTAJES!C$2,"")</f>
        <v/>
      </c>
      <c r="L83" s="9" t="str">
        <f>IF($E83&gt;0,PORCENTAJES!D$2,"")</f>
        <v/>
      </c>
      <c r="M83" s="9" t="str">
        <f>IF($E83&gt;0,PORCENTAJES!E$2,"")</f>
        <v/>
      </c>
    </row>
    <row r="84" ht="15.75" customHeight="1">
      <c r="E84" s="18"/>
      <c r="F84" s="8" t="str">
        <f t="shared" ref="F84:I84" si="83">IF(NOT($A84=0),CEILING($E84*(1+J84),50), "")
</f>
        <v/>
      </c>
      <c r="G84" s="8" t="str">
        <f t="shared" si="83"/>
        <v/>
      </c>
      <c r="H84" s="8" t="str">
        <f t="shared" si="83"/>
        <v/>
      </c>
      <c r="I84" s="8" t="str">
        <f t="shared" si="83"/>
        <v/>
      </c>
      <c r="J84" s="9" t="str">
        <f>IF($E84&gt;0,PORCENTAJES!B$2,"")</f>
        <v/>
      </c>
      <c r="K84" s="9" t="str">
        <f>IF($E84&gt;0,PORCENTAJES!C$2,"")</f>
        <v/>
      </c>
      <c r="L84" s="9" t="str">
        <f>IF($E84&gt;0,PORCENTAJES!D$2,"")</f>
        <v/>
      </c>
      <c r="M84" s="9" t="str">
        <f>IF($E84&gt;0,PORCENTAJES!E$2,"")</f>
        <v/>
      </c>
    </row>
    <row r="85" ht="15.75" customHeight="1">
      <c r="E85" s="18"/>
      <c r="F85" s="8" t="str">
        <f t="shared" ref="F85:I85" si="84">IF(NOT($A85=0),CEILING($E85*(1+J85),50), "")
</f>
        <v/>
      </c>
      <c r="G85" s="8" t="str">
        <f t="shared" si="84"/>
        <v/>
      </c>
      <c r="H85" s="8" t="str">
        <f t="shared" si="84"/>
        <v/>
      </c>
      <c r="I85" s="8" t="str">
        <f t="shared" si="84"/>
        <v/>
      </c>
      <c r="J85" s="9" t="str">
        <f>IF($E85&gt;0,PORCENTAJES!B$2,"")</f>
        <v/>
      </c>
      <c r="K85" s="9" t="str">
        <f>IF($E85&gt;0,PORCENTAJES!C$2,"")</f>
        <v/>
      </c>
      <c r="L85" s="9" t="str">
        <f>IF($E85&gt;0,PORCENTAJES!D$2,"")</f>
        <v/>
      </c>
      <c r="M85" s="9" t="str">
        <f>IF($E85&gt;0,PORCENTAJES!E$2,"")</f>
        <v/>
      </c>
    </row>
    <row r="86" ht="15.75" customHeight="1">
      <c r="E86" s="18"/>
      <c r="F86" s="8" t="str">
        <f t="shared" ref="F86:I86" si="85">IF(NOT($A86=0),CEILING($E86*(1+J86),50), "")
</f>
        <v/>
      </c>
      <c r="G86" s="8" t="str">
        <f t="shared" si="85"/>
        <v/>
      </c>
      <c r="H86" s="8" t="str">
        <f t="shared" si="85"/>
        <v/>
      </c>
      <c r="I86" s="8" t="str">
        <f t="shared" si="85"/>
        <v/>
      </c>
      <c r="J86" s="9" t="str">
        <f>IF($E86&gt;0,PORCENTAJES!B$2,"")</f>
        <v/>
      </c>
      <c r="K86" s="9" t="str">
        <f>IF($E86&gt;0,PORCENTAJES!C$2,"")</f>
        <v/>
      </c>
      <c r="L86" s="9" t="str">
        <f>IF($E86&gt;0,PORCENTAJES!D$2,"")</f>
        <v/>
      </c>
      <c r="M86" s="9" t="str">
        <f>IF($E86&gt;0,PORCENTAJES!E$2,"")</f>
        <v/>
      </c>
    </row>
    <row r="87" ht="15.75" customHeight="1">
      <c r="E87" s="18"/>
      <c r="F87" s="8" t="str">
        <f t="shared" ref="F87:I87" si="86">IF(NOT($A87=0),CEILING($E87*(1+J87),50), "")
</f>
        <v/>
      </c>
      <c r="G87" s="8" t="str">
        <f t="shared" si="86"/>
        <v/>
      </c>
      <c r="H87" s="8" t="str">
        <f t="shared" si="86"/>
        <v/>
      </c>
      <c r="I87" s="8" t="str">
        <f t="shared" si="86"/>
        <v/>
      </c>
      <c r="J87" s="9" t="str">
        <f>IF($E87&gt;0,PORCENTAJES!B$2,"")</f>
        <v/>
      </c>
      <c r="K87" s="9" t="str">
        <f>IF($E87&gt;0,PORCENTAJES!C$2,"")</f>
        <v/>
      </c>
      <c r="L87" s="9" t="str">
        <f>IF($E87&gt;0,PORCENTAJES!D$2,"")</f>
        <v/>
      </c>
      <c r="M87" s="9" t="str">
        <f>IF($E87&gt;0,PORCENTAJES!E$2,"")</f>
        <v/>
      </c>
    </row>
    <row r="88" ht="15.75" customHeight="1">
      <c r="E88" s="18"/>
      <c r="F88" s="8" t="str">
        <f t="shared" ref="F88:I88" si="87">IF(NOT($A88=0),CEILING($E88*(1+J88),50), "")
</f>
        <v/>
      </c>
      <c r="G88" s="8" t="str">
        <f t="shared" si="87"/>
        <v/>
      </c>
      <c r="H88" s="8" t="str">
        <f t="shared" si="87"/>
        <v/>
      </c>
      <c r="I88" s="8" t="str">
        <f t="shared" si="87"/>
        <v/>
      </c>
      <c r="J88" s="9" t="str">
        <f>IF($E88&gt;0,PORCENTAJES!B$2,"")</f>
        <v/>
      </c>
      <c r="K88" s="9" t="str">
        <f>IF($E88&gt;0,PORCENTAJES!C$2,"")</f>
        <v/>
      </c>
      <c r="L88" s="9" t="str">
        <f>IF($E88&gt;0,PORCENTAJES!D$2,"")</f>
        <v/>
      </c>
      <c r="M88" s="9" t="str">
        <f>IF($E88&gt;0,PORCENTAJES!E$2,"")</f>
        <v/>
      </c>
    </row>
    <row r="89" ht="15.75" customHeight="1">
      <c r="E89" s="18"/>
      <c r="F89" s="8" t="str">
        <f t="shared" ref="F89:I89" si="88">IF(NOT($A89=0),CEILING($E89*(1+J89),50), "")
</f>
        <v/>
      </c>
      <c r="G89" s="8" t="str">
        <f t="shared" si="88"/>
        <v/>
      </c>
      <c r="H89" s="8" t="str">
        <f t="shared" si="88"/>
        <v/>
      </c>
      <c r="I89" s="8" t="str">
        <f t="shared" si="88"/>
        <v/>
      </c>
      <c r="J89" s="9" t="str">
        <f>IF($E89&gt;0,PORCENTAJES!B$2,"")</f>
        <v/>
      </c>
      <c r="K89" s="9" t="str">
        <f>IF($E89&gt;0,PORCENTAJES!C$2,"")</f>
        <v/>
      </c>
      <c r="L89" s="9" t="str">
        <f>IF($E89&gt;0,PORCENTAJES!D$2,"")</f>
        <v/>
      </c>
      <c r="M89" s="9" t="str">
        <f>IF($E89&gt;0,PORCENTAJES!E$2,"")</f>
        <v/>
      </c>
    </row>
    <row r="90" ht="15.75" customHeight="1">
      <c r="E90" s="18"/>
      <c r="F90" s="8" t="str">
        <f t="shared" ref="F90:I90" si="89">IF(NOT($A90=0),CEILING($E90*(1+J90),50), "")
</f>
        <v/>
      </c>
      <c r="G90" s="8" t="str">
        <f t="shared" si="89"/>
        <v/>
      </c>
      <c r="H90" s="8" t="str">
        <f t="shared" si="89"/>
        <v/>
      </c>
      <c r="I90" s="8" t="str">
        <f t="shared" si="89"/>
        <v/>
      </c>
      <c r="J90" s="9" t="str">
        <f>IF($E90&gt;0,PORCENTAJES!B$2,"")</f>
        <v/>
      </c>
      <c r="K90" s="9" t="str">
        <f>IF($E90&gt;0,PORCENTAJES!C$2,"")</f>
        <v/>
      </c>
      <c r="L90" s="9" t="str">
        <f>IF($E90&gt;0,PORCENTAJES!D$2,"")</f>
        <v/>
      </c>
      <c r="M90" s="9" t="str">
        <f>IF($E90&gt;0,PORCENTAJES!E$2,"")</f>
        <v/>
      </c>
    </row>
    <row r="91" ht="15.75" customHeight="1">
      <c r="E91" s="18"/>
      <c r="F91" s="8" t="str">
        <f t="shared" ref="F91:I91" si="90">IF(NOT($A91=0),CEILING($E91*(1+J91),50), "")
</f>
        <v/>
      </c>
      <c r="G91" s="8" t="str">
        <f t="shared" si="90"/>
        <v/>
      </c>
      <c r="H91" s="8" t="str">
        <f t="shared" si="90"/>
        <v/>
      </c>
      <c r="I91" s="8" t="str">
        <f t="shared" si="90"/>
        <v/>
      </c>
      <c r="J91" s="9" t="str">
        <f>IF($E91&gt;0,PORCENTAJES!B$2,"")</f>
        <v/>
      </c>
      <c r="K91" s="9" t="str">
        <f>IF($E91&gt;0,PORCENTAJES!C$2,"")</f>
        <v/>
      </c>
      <c r="L91" s="9" t="str">
        <f>IF($E91&gt;0,PORCENTAJES!D$2,"")</f>
        <v/>
      </c>
      <c r="M91" s="9" t="str">
        <f>IF($E91&gt;0,PORCENTAJES!E$2,"")</f>
        <v/>
      </c>
    </row>
    <row r="92" ht="15.75" customHeight="1">
      <c r="E92" s="18"/>
      <c r="F92" s="8" t="str">
        <f t="shared" ref="F92:I92" si="91">IF(NOT($A92=0),CEILING($E92*(1+J92),50), "")
</f>
        <v/>
      </c>
      <c r="G92" s="8" t="str">
        <f t="shared" si="91"/>
        <v/>
      </c>
      <c r="H92" s="8" t="str">
        <f t="shared" si="91"/>
        <v/>
      </c>
      <c r="I92" s="8" t="str">
        <f t="shared" si="91"/>
        <v/>
      </c>
      <c r="J92" s="9" t="str">
        <f>IF($E92&gt;0,PORCENTAJES!B$2,"")</f>
        <v/>
      </c>
      <c r="K92" s="9" t="str">
        <f>IF($E92&gt;0,PORCENTAJES!C$2,"")</f>
        <v/>
      </c>
      <c r="L92" s="9" t="str">
        <f>IF($E92&gt;0,PORCENTAJES!D$2,"")</f>
        <v/>
      </c>
      <c r="M92" s="9" t="str">
        <f>IF($E92&gt;0,PORCENTAJES!E$2,"")</f>
        <v/>
      </c>
    </row>
    <row r="93" ht="15.75" customHeight="1">
      <c r="E93" s="18"/>
      <c r="F93" s="8" t="str">
        <f t="shared" ref="F93:I93" si="92">IF(NOT($A93=0),CEILING($E93*(1+J93),50), "")
</f>
        <v/>
      </c>
      <c r="G93" s="8" t="str">
        <f t="shared" si="92"/>
        <v/>
      </c>
      <c r="H93" s="8" t="str">
        <f t="shared" si="92"/>
        <v/>
      </c>
      <c r="I93" s="8" t="str">
        <f t="shared" si="92"/>
        <v/>
      </c>
      <c r="J93" s="9" t="str">
        <f>IF($E93&gt;0,PORCENTAJES!B$2,"")</f>
        <v/>
      </c>
      <c r="K93" s="9" t="str">
        <f>IF($E93&gt;0,PORCENTAJES!C$2,"")</f>
        <v/>
      </c>
      <c r="L93" s="9" t="str">
        <f>IF($E93&gt;0,PORCENTAJES!D$2,"")</f>
        <v/>
      </c>
      <c r="M93" s="9" t="str">
        <f>IF($E93&gt;0,PORCENTAJES!E$2,"")</f>
        <v/>
      </c>
    </row>
    <row r="94" ht="15.75" customHeight="1">
      <c r="E94" s="18"/>
      <c r="F94" s="8" t="str">
        <f t="shared" ref="F94:I94" si="93">IF(NOT($A94=0),CEILING($E94*(1+J94),50), "")
</f>
        <v/>
      </c>
      <c r="G94" s="8" t="str">
        <f t="shared" si="93"/>
        <v/>
      </c>
      <c r="H94" s="8" t="str">
        <f t="shared" si="93"/>
        <v/>
      </c>
      <c r="I94" s="8" t="str">
        <f t="shared" si="93"/>
        <v/>
      </c>
      <c r="J94" s="9" t="str">
        <f>IF($E94&gt;0,PORCENTAJES!B$2,"")</f>
        <v/>
      </c>
      <c r="K94" s="9" t="str">
        <f>IF($E94&gt;0,PORCENTAJES!C$2,"")</f>
        <v/>
      </c>
      <c r="L94" s="9" t="str">
        <f>IF($E94&gt;0,PORCENTAJES!D$2,"")</f>
        <v/>
      </c>
      <c r="M94" s="9" t="str">
        <f>IF($E94&gt;0,PORCENTAJES!E$2,"")</f>
        <v/>
      </c>
    </row>
    <row r="95" ht="15.75" customHeight="1">
      <c r="E95" s="18"/>
      <c r="F95" s="8" t="str">
        <f t="shared" ref="F95:I95" si="94">IF(NOT($A95=0),CEILING($E95*(1+J95),50), "")
</f>
        <v/>
      </c>
      <c r="G95" s="8" t="str">
        <f t="shared" si="94"/>
        <v/>
      </c>
      <c r="H95" s="8" t="str">
        <f t="shared" si="94"/>
        <v/>
      </c>
      <c r="I95" s="8" t="str">
        <f t="shared" si="94"/>
        <v/>
      </c>
      <c r="J95" s="9" t="str">
        <f>IF($E95&gt;0,PORCENTAJES!B$2,"")</f>
        <v/>
      </c>
      <c r="K95" s="9" t="str">
        <f>IF($E95&gt;0,PORCENTAJES!C$2,"")</f>
        <v/>
      </c>
      <c r="L95" s="9" t="str">
        <f>IF($E95&gt;0,PORCENTAJES!D$2,"")</f>
        <v/>
      </c>
      <c r="M95" s="9" t="str">
        <f>IF($E95&gt;0,PORCENTAJES!E$2,"")</f>
        <v/>
      </c>
    </row>
    <row r="96" ht="15.75" customHeight="1">
      <c r="E96" s="18"/>
      <c r="F96" s="8" t="str">
        <f t="shared" ref="F96:I96" si="95">IF(NOT($A96=0),CEILING($E96*(1+J96),50), "")
</f>
        <v/>
      </c>
      <c r="G96" s="8" t="str">
        <f t="shared" si="95"/>
        <v/>
      </c>
      <c r="H96" s="8" t="str">
        <f t="shared" si="95"/>
        <v/>
      </c>
      <c r="I96" s="8" t="str">
        <f t="shared" si="95"/>
        <v/>
      </c>
      <c r="J96" s="9" t="str">
        <f>IF($E96&gt;0,PORCENTAJES!B$2,"")</f>
        <v/>
      </c>
      <c r="K96" s="9" t="str">
        <f>IF($E96&gt;0,PORCENTAJES!C$2,"")</f>
        <v/>
      </c>
      <c r="L96" s="9" t="str">
        <f>IF($E96&gt;0,PORCENTAJES!D$2,"")</f>
        <v/>
      </c>
      <c r="M96" s="9" t="str">
        <f>IF($E96&gt;0,PORCENTAJES!E$2,"")</f>
        <v/>
      </c>
    </row>
    <row r="97" ht="15.75" customHeight="1">
      <c r="E97" s="18"/>
      <c r="F97" s="8" t="str">
        <f t="shared" ref="F97:I97" si="96">IF(NOT($A97=0),CEILING($E97*(1+J97),50), "")
</f>
        <v/>
      </c>
      <c r="G97" s="8" t="str">
        <f t="shared" si="96"/>
        <v/>
      </c>
      <c r="H97" s="8" t="str">
        <f t="shared" si="96"/>
        <v/>
      </c>
      <c r="I97" s="8" t="str">
        <f t="shared" si="96"/>
        <v/>
      </c>
      <c r="J97" s="9" t="str">
        <f>IF($E97&gt;0,PORCENTAJES!B$2,"")</f>
        <v/>
      </c>
      <c r="K97" s="9" t="str">
        <f>IF($E97&gt;0,PORCENTAJES!C$2,"")</f>
        <v/>
      </c>
      <c r="L97" s="9" t="str">
        <f>IF($E97&gt;0,PORCENTAJES!D$2,"")</f>
        <v/>
      </c>
      <c r="M97" s="9" t="str">
        <f>IF($E97&gt;0,PORCENTAJES!E$2,"")</f>
        <v/>
      </c>
    </row>
    <row r="98" ht="15.75" customHeight="1">
      <c r="E98" s="18"/>
      <c r="F98" s="8" t="str">
        <f t="shared" ref="F98:I98" si="97">IF(NOT($A98=0),CEILING($E98*(1+J98),50), "")
</f>
        <v/>
      </c>
      <c r="G98" s="8" t="str">
        <f t="shared" si="97"/>
        <v/>
      </c>
      <c r="H98" s="8" t="str">
        <f t="shared" si="97"/>
        <v/>
      </c>
      <c r="I98" s="8" t="str">
        <f t="shared" si="97"/>
        <v/>
      </c>
      <c r="J98" s="9" t="str">
        <f>IF($E98&gt;0,PORCENTAJES!B$2,"")</f>
        <v/>
      </c>
      <c r="K98" s="9" t="str">
        <f>IF($E98&gt;0,PORCENTAJES!C$2,"")</f>
        <v/>
      </c>
      <c r="L98" s="9" t="str">
        <f>IF($E98&gt;0,PORCENTAJES!D$2,"")</f>
        <v/>
      </c>
      <c r="M98" s="9" t="str">
        <f>IF($E98&gt;0,PORCENTAJES!E$2,"")</f>
        <v/>
      </c>
    </row>
    <row r="99" ht="15.75" customHeight="1">
      <c r="E99" s="18"/>
      <c r="F99" s="8" t="str">
        <f t="shared" ref="F99:I99" si="98">IF(NOT($A99=0),CEILING($E99*(1+J99),50), "")
</f>
        <v/>
      </c>
      <c r="G99" s="8" t="str">
        <f t="shared" si="98"/>
        <v/>
      </c>
      <c r="H99" s="8" t="str">
        <f t="shared" si="98"/>
        <v/>
      </c>
      <c r="I99" s="8" t="str">
        <f t="shared" si="98"/>
        <v/>
      </c>
      <c r="J99" s="9" t="str">
        <f>IF($E99&gt;0,PORCENTAJES!B$2,"")</f>
        <v/>
      </c>
      <c r="K99" s="9" t="str">
        <f>IF($E99&gt;0,PORCENTAJES!C$2,"")</f>
        <v/>
      </c>
      <c r="L99" s="9" t="str">
        <f>IF($E99&gt;0,PORCENTAJES!D$2,"")</f>
        <v/>
      </c>
      <c r="M99" s="9" t="str">
        <f>IF($E99&gt;0,PORCENTAJES!E$2,"")</f>
        <v/>
      </c>
    </row>
    <row r="100" ht="15.75" customHeight="1">
      <c r="E100" s="18"/>
      <c r="F100" s="8" t="str">
        <f t="shared" ref="F100:I100" si="99">IF(NOT($A100=0),CEILING($E100*(1+J100),50), "")
</f>
        <v/>
      </c>
      <c r="G100" s="8" t="str">
        <f t="shared" si="99"/>
        <v/>
      </c>
      <c r="H100" s="8" t="str">
        <f t="shared" si="99"/>
        <v/>
      </c>
      <c r="I100" s="8" t="str">
        <f t="shared" si="99"/>
        <v/>
      </c>
      <c r="J100" s="9" t="str">
        <f>IF($E100&gt;0,PORCENTAJES!B$2,"")</f>
        <v/>
      </c>
      <c r="K100" s="9" t="str">
        <f>IF($E100&gt;0,PORCENTAJES!C$2,"")</f>
        <v/>
      </c>
      <c r="L100" s="9" t="str">
        <f>IF($E100&gt;0,PORCENTAJES!D$2,"")</f>
        <v/>
      </c>
      <c r="M100" s="9" t="str">
        <f>IF($E100&gt;0,PORCENTAJES!E$2,"")</f>
        <v/>
      </c>
    </row>
    <row r="101" ht="15.75" customHeight="1">
      <c r="F101" s="8" t="str">
        <f t="shared" ref="F101:I101" si="100">IF(NOT($A101=0),CEILING($E101*(1+J101),50), "")
</f>
        <v/>
      </c>
      <c r="G101" s="8" t="str">
        <f t="shared" si="100"/>
        <v/>
      </c>
      <c r="H101" s="8" t="str">
        <f t="shared" si="100"/>
        <v/>
      </c>
      <c r="I101" s="8" t="str">
        <f t="shared" si="100"/>
        <v/>
      </c>
      <c r="J101" s="9" t="str">
        <f>IF($E101&gt;0,PORCENTAJES!B$2,"")</f>
        <v/>
      </c>
      <c r="K101" s="9" t="str">
        <f>IF($E101&gt;0,PORCENTAJES!C$2,"")</f>
        <v/>
      </c>
      <c r="L101" s="9" t="str">
        <f>IF($E101&gt;0,PORCENTAJES!D$2,"")</f>
        <v/>
      </c>
      <c r="M101" s="9" t="str">
        <f>IF($E101&gt;0,PORCENTAJES!E$2,"")</f>
        <v/>
      </c>
    </row>
    <row r="102" ht="15.75" customHeight="1">
      <c r="F102" s="8" t="str">
        <f t="shared" ref="F102:I102" si="101">IF(NOT($A102=0),CEILING($E102*(1+J102),50), "")
</f>
        <v/>
      </c>
      <c r="G102" s="8" t="str">
        <f t="shared" si="101"/>
        <v/>
      </c>
      <c r="H102" s="8" t="str">
        <f t="shared" si="101"/>
        <v/>
      </c>
      <c r="I102" s="8" t="str">
        <f t="shared" si="101"/>
        <v/>
      </c>
      <c r="J102" s="9" t="str">
        <f>IF($E102&gt;0,PORCENTAJES!B$2,"")</f>
        <v/>
      </c>
      <c r="K102" s="9" t="str">
        <f>IF($E102&gt;0,PORCENTAJES!C$2,"")</f>
        <v/>
      </c>
      <c r="L102" s="9" t="str">
        <f>IF($E102&gt;0,PORCENTAJES!D$2,"")</f>
        <v/>
      </c>
      <c r="M102" s="9" t="str">
        <f>IF($E102&gt;0,PORCENTAJES!E$2,"")</f>
        <v/>
      </c>
    </row>
    <row r="103" ht="15.75" customHeight="1">
      <c r="F103" s="8" t="str">
        <f t="shared" ref="F103:I103" si="102">IF(NOT($A103=0),CEILING($E103*(1+J103),50), "")
</f>
        <v/>
      </c>
      <c r="G103" s="8" t="str">
        <f t="shared" si="102"/>
        <v/>
      </c>
      <c r="H103" s="8" t="str">
        <f t="shared" si="102"/>
        <v/>
      </c>
      <c r="I103" s="8" t="str">
        <f t="shared" si="102"/>
        <v/>
      </c>
      <c r="J103" s="9" t="str">
        <f>IF($E103&gt;0,PORCENTAJES!B$2,"")</f>
        <v/>
      </c>
      <c r="K103" s="9" t="str">
        <f>IF($E103&gt;0,PORCENTAJES!C$2,"")</f>
        <v/>
      </c>
      <c r="L103" s="9" t="str">
        <f>IF($E103&gt;0,PORCENTAJES!D$2,"")</f>
        <v/>
      </c>
      <c r="M103" s="9" t="str">
        <f>IF($E103&gt;0,PORCENTAJES!E$2,"")</f>
        <v/>
      </c>
    </row>
    <row r="104" ht="15.75" customHeight="1">
      <c r="F104" s="8" t="str">
        <f t="shared" ref="F104:I104" si="103">IF(NOT($A104=0),CEILING($E104*(1+J104),50), "")
</f>
        <v/>
      </c>
      <c r="G104" s="8" t="str">
        <f t="shared" si="103"/>
        <v/>
      </c>
      <c r="H104" s="8" t="str">
        <f t="shared" si="103"/>
        <v/>
      </c>
      <c r="I104" s="8" t="str">
        <f t="shared" si="103"/>
        <v/>
      </c>
      <c r="J104" s="9" t="str">
        <f>IF($E104&gt;0,PORCENTAJES!B$2,"")</f>
        <v/>
      </c>
      <c r="K104" s="9" t="str">
        <f>IF($E104&gt;0,PORCENTAJES!C$2,"")</f>
        <v/>
      </c>
      <c r="L104" s="9" t="str">
        <f>IF($E104&gt;0,PORCENTAJES!D$2,"")</f>
        <v/>
      </c>
      <c r="M104" s="9" t="str">
        <f>IF($E104&gt;0,PORCENTAJES!E$2,"")</f>
        <v/>
      </c>
    </row>
    <row r="105" ht="15.75" customHeight="1">
      <c r="F105" s="8" t="str">
        <f t="shared" ref="F105:I105" si="104">IF(NOT($A105=0),CEILING($E105*(1+J105),50), "")
</f>
        <v/>
      </c>
      <c r="G105" s="8" t="str">
        <f t="shared" si="104"/>
        <v/>
      </c>
      <c r="H105" s="8" t="str">
        <f t="shared" si="104"/>
        <v/>
      </c>
      <c r="I105" s="8" t="str">
        <f t="shared" si="104"/>
        <v/>
      </c>
      <c r="J105" s="9" t="str">
        <f>IF($E105&gt;0,PORCENTAJES!B$2,"")</f>
        <v/>
      </c>
      <c r="K105" s="9" t="str">
        <f>IF($E105&gt;0,PORCENTAJES!C$2,"")</f>
        <v/>
      </c>
      <c r="L105" s="9" t="str">
        <f>IF($E105&gt;0,PORCENTAJES!D$2,"")</f>
        <v/>
      </c>
      <c r="M105" s="9" t="str">
        <f>IF($E105&gt;0,PORCENTAJES!E$2,"")</f>
        <v/>
      </c>
    </row>
    <row r="106" ht="15.75" customHeight="1">
      <c r="F106" s="8" t="str">
        <f t="shared" ref="F106:I106" si="105">IF(NOT($A106=0),CEILING($E106*(1+J106),50), "")
</f>
        <v/>
      </c>
      <c r="G106" s="8" t="str">
        <f t="shared" si="105"/>
        <v/>
      </c>
      <c r="H106" s="8" t="str">
        <f t="shared" si="105"/>
        <v/>
      </c>
      <c r="I106" s="8" t="str">
        <f t="shared" si="105"/>
        <v/>
      </c>
      <c r="J106" s="9" t="str">
        <f>IF($E106&gt;0,PORCENTAJES!B$2,"")</f>
        <v/>
      </c>
      <c r="K106" s="9" t="str">
        <f>IF($E106&gt;0,PORCENTAJES!C$2,"")</f>
        <v/>
      </c>
      <c r="L106" s="9" t="str">
        <f>IF($E106&gt;0,PORCENTAJES!D$2,"")</f>
        <v/>
      </c>
      <c r="M106" s="9" t="str">
        <f>IF($E106&gt;0,PORCENTAJES!E$2,"")</f>
        <v/>
      </c>
    </row>
    <row r="107" ht="15.75" customHeight="1">
      <c r="F107" s="8" t="str">
        <f t="shared" ref="F107:I107" si="106">IF(NOT($A107=0),CEILING($E107*(1+J107),50), "")
</f>
        <v/>
      </c>
      <c r="G107" s="8" t="str">
        <f t="shared" si="106"/>
        <v/>
      </c>
      <c r="H107" s="8" t="str">
        <f t="shared" si="106"/>
        <v/>
      </c>
      <c r="I107" s="8" t="str">
        <f t="shared" si="106"/>
        <v/>
      </c>
      <c r="J107" s="9" t="str">
        <f>IF($E107&gt;0,PORCENTAJES!B$2,"")</f>
        <v/>
      </c>
      <c r="K107" s="9" t="str">
        <f>IF($E107&gt;0,PORCENTAJES!C$2,"")</f>
        <v/>
      </c>
      <c r="L107" s="9" t="str">
        <f>IF($E107&gt;0,PORCENTAJES!D$2,"")</f>
        <v/>
      </c>
      <c r="M107" s="9" t="str">
        <f>IF($E107&gt;0,PORCENTAJES!E$2,"")</f>
        <v/>
      </c>
    </row>
    <row r="108" ht="15.75" customHeight="1">
      <c r="J108" s="9" t="str">
        <f>IF($E108&gt;0,PORCENTAJES!B$2,"")</f>
        <v/>
      </c>
      <c r="K108" s="9" t="str">
        <f>IF($E108&gt;0,PORCENTAJES!C$2,"")</f>
        <v/>
      </c>
      <c r="L108" s="9" t="str">
        <f>IF($E108&gt;0,PORCENTAJES!D$2,"")</f>
        <v/>
      </c>
      <c r="M108" s="9" t="str">
        <f>IF($E108&gt;0,PORCENTAJES!E$2,"")</f>
        <v/>
      </c>
    </row>
    <row r="109" ht="15.75" customHeight="1">
      <c r="J109" s="9" t="str">
        <f>IF($E109&gt;0,PORCENTAJES!B$2,"")</f>
        <v/>
      </c>
      <c r="K109" s="9" t="str">
        <f>IF($E109&gt;0,PORCENTAJES!C$2,"")</f>
        <v/>
      </c>
      <c r="L109" s="9" t="str">
        <f>IF($E109&gt;0,PORCENTAJES!D$2,"")</f>
        <v/>
      </c>
      <c r="M109" s="9" t="str">
        <f>IF($E109&gt;0,PORCENTAJES!E$2,"")</f>
        <v/>
      </c>
    </row>
    <row r="110" ht="15.75" customHeight="1">
      <c r="J110" s="9" t="str">
        <f>IF($E110&gt;0,PORCENTAJES!B$2,"")</f>
        <v/>
      </c>
      <c r="K110" s="9" t="str">
        <f>IF($E110&gt;0,PORCENTAJES!C$2,"")</f>
        <v/>
      </c>
      <c r="L110" s="9" t="str">
        <f>IF($E110&gt;0,PORCENTAJES!D$2,"")</f>
        <v/>
      </c>
      <c r="M110" s="9" t="str">
        <f>IF($E110&gt;0,PORCENTAJES!E$2,"")</f>
        <v/>
      </c>
    </row>
    <row r="111" ht="15.75" customHeight="1">
      <c r="J111" s="9" t="str">
        <f>IF($E111&gt;0,PORCENTAJES!B$2,"")</f>
        <v/>
      </c>
      <c r="K111" s="9" t="str">
        <f>IF($E111&gt;0,PORCENTAJES!C$2,"")</f>
        <v/>
      </c>
      <c r="L111" s="9" t="str">
        <f>IF($E111&gt;0,PORCENTAJES!D$2,"")</f>
        <v/>
      </c>
      <c r="M111" s="9" t="str">
        <f>IF($E111&gt;0,PORCENTAJES!E$2,"")</f>
        <v/>
      </c>
    </row>
    <row r="112" ht="15.75" customHeight="1">
      <c r="J112" s="9" t="str">
        <f>IF($E112&gt;0,PORCENTAJES!B$2,"")</f>
        <v/>
      </c>
      <c r="K112" s="9" t="str">
        <f>IF($E112&gt;0,PORCENTAJES!C$2,"")</f>
        <v/>
      </c>
      <c r="L112" s="9" t="str">
        <f>IF($E112&gt;0,PORCENTAJES!D$2,"")</f>
        <v/>
      </c>
      <c r="M112" s="9" t="str">
        <f>IF($E112&gt;0,PORCENTAJES!E$2,"")</f>
        <v/>
      </c>
    </row>
    <row r="113" ht="15.75" customHeight="1">
      <c r="J113" s="9" t="str">
        <f>IF($E113&gt;0,PORCENTAJES!B$2,"")</f>
        <v/>
      </c>
      <c r="K113" s="9" t="str">
        <f>IF($E113&gt;0,PORCENTAJES!C$2,"")</f>
        <v/>
      </c>
      <c r="L113" s="9" t="str">
        <f>IF($E113&gt;0,PORCENTAJES!D$2,"")</f>
        <v/>
      </c>
      <c r="M113" s="9" t="str">
        <f>IF($E113&gt;0,PORCENTAJES!E$2,"")</f>
        <v/>
      </c>
    </row>
    <row r="114" ht="15.75" customHeight="1">
      <c r="J114" s="9" t="str">
        <f>IF($E114&gt;0,PORCENTAJES!B$2,"")</f>
        <v/>
      </c>
      <c r="K114" s="9" t="str">
        <f>IF($E114&gt;0,PORCENTAJES!C$2,"")</f>
        <v/>
      </c>
      <c r="L114" s="9" t="str">
        <f>IF($E114&gt;0,PORCENTAJES!D$2,"")</f>
        <v/>
      </c>
      <c r="M114" s="9" t="str">
        <f>IF($E114&gt;0,PORCENTAJES!E$2,"")</f>
        <v/>
      </c>
    </row>
    <row r="115" ht="15.75" customHeight="1">
      <c r="J115" s="9" t="str">
        <f>IF($E115&gt;0,PORCENTAJES!B$2,"")</f>
        <v/>
      </c>
      <c r="K115" s="9" t="str">
        <f>IF($E115&gt;0,PORCENTAJES!C$2,"")</f>
        <v/>
      </c>
      <c r="L115" s="9" t="str">
        <f>IF($E115&gt;0,PORCENTAJES!D$2,"")</f>
        <v/>
      </c>
      <c r="M115" s="9" t="str">
        <f>IF($E115&gt;0,PORCENTAJES!E$2,"")</f>
        <v/>
      </c>
    </row>
    <row r="116" ht="15.75" customHeight="1">
      <c r="J116" s="9" t="str">
        <f>IF($E116&gt;0,PORCENTAJES!B$2,"")</f>
        <v/>
      </c>
      <c r="K116" s="9" t="str">
        <f>IF($E116&gt;0,PORCENTAJES!C$2,"")</f>
        <v/>
      </c>
      <c r="L116" s="9" t="str">
        <f>IF($E116&gt;0,PORCENTAJES!D$2,"")</f>
        <v/>
      </c>
      <c r="M116" s="9" t="str">
        <f>IF($E116&gt;0,PORCENTAJES!E$2,"")</f>
        <v/>
      </c>
    </row>
    <row r="117" ht="15.75" customHeight="1">
      <c r="J117" s="9" t="str">
        <f>IF($E117&gt;0,PORCENTAJES!B$2,"")</f>
        <v/>
      </c>
      <c r="K117" s="9" t="str">
        <f>IF($E117&gt;0,PORCENTAJES!C$2,"")</f>
        <v/>
      </c>
      <c r="L117" s="9" t="str">
        <f>IF($E117&gt;0,PORCENTAJES!D$2,"")</f>
        <v/>
      </c>
      <c r="M117" s="9" t="str">
        <f>IF($E117&gt;0,PORCENTAJES!E$2,"")</f>
        <v/>
      </c>
    </row>
    <row r="118" ht="15.75" customHeight="1">
      <c r="J118" s="9" t="str">
        <f>IF($E118&gt;0,PORCENTAJES!B$2,"")</f>
        <v/>
      </c>
      <c r="K118" s="9" t="str">
        <f>IF($E118&gt;0,PORCENTAJES!C$2,"")</f>
        <v/>
      </c>
      <c r="L118" s="9" t="str">
        <f>IF($E118&gt;0,PORCENTAJES!D$2,"")</f>
        <v/>
      </c>
      <c r="M118" s="9" t="str">
        <f>IF($E118&gt;0,PORCENTAJES!E$2,"")</f>
        <v/>
      </c>
    </row>
    <row r="119" ht="15.75" customHeight="1">
      <c r="J119" s="9" t="str">
        <f>IF($E119&gt;0,PORCENTAJES!B$2,"")</f>
        <v/>
      </c>
      <c r="K119" s="9" t="str">
        <f>IF($E119&gt;0,PORCENTAJES!C$2,"")</f>
        <v/>
      </c>
      <c r="L119" s="9" t="str">
        <f>IF($E119&gt;0,PORCENTAJES!D$2,"")</f>
        <v/>
      </c>
      <c r="M119" s="9" t="str">
        <f>IF($E119&gt;0,PORCENTAJES!E$2,"")</f>
        <v/>
      </c>
    </row>
    <row r="120" ht="15.75" customHeight="1">
      <c r="J120" s="9" t="str">
        <f>IF($E120&gt;0,PORCENTAJES!B$2,"")</f>
        <v/>
      </c>
      <c r="K120" s="9" t="str">
        <f>IF($E120&gt;0,PORCENTAJES!C$2,"")</f>
        <v/>
      </c>
      <c r="L120" s="9" t="str">
        <f>IF($E120&gt;0,PORCENTAJES!D$2,"")</f>
        <v/>
      </c>
      <c r="M120" s="9" t="str">
        <f>IF($E120&gt;0,PORCENTAJES!E$2,"")</f>
        <v/>
      </c>
    </row>
    <row r="121" ht="15.75" customHeight="1">
      <c r="J121" s="9" t="str">
        <f>IF($E121&gt;0,PORCENTAJES!B$2,"")</f>
        <v/>
      </c>
      <c r="K121" s="9" t="str">
        <f>IF($E121&gt;0,PORCENTAJES!C$2,"")</f>
        <v/>
      </c>
      <c r="L121" s="9" t="str">
        <f>IF($E121&gt;0,PORCENTAJES!D$2,"")</f>
        <v/>
      </c>
      <c r="M121" s="9" t="str">
        <f>IF($E121&gt;0,PORCENTAJES!E$2,"")</f>
        <v/>
      </c>
    </row>
    <row r="122" ht="15.75" customHeight="1">
      <c r="J122" s="9" t="str">
        <f>IF($E122&gt;0,PORCENTAJES!B$2,"")</f>
        <v/>
      </c>
      <c r="K122" s="9" t="str">
        <f>IF($E122&gt;0,PORCENTAJES!C$2,"")</f>
        <v/>
      </c>
      <c r="L122" s="9" t="str">
        <f>IF($E122&gt;0,PORCENTAJES!D$2,"")</f>
        <v/>
      </c>
      <c r="M122" s="9" t="str">
        <f>IF($E122&gt;0,PORCENTAJES!E$2,"")</f>
        <v/>
      </c>
    </row>
    <row r="123" ht="15.75" customHeight="1">
      <c r="J123" s="9" t="str">
        <f>IF($E123&gt;0,PORCENTAJES!B$2,"")</f>
        <v/>
      </c>
      <c r="K123" s="9" t="str">
        <f>IF($E123&gt;0,PORCENTAJES!C$2,"")</f>
        <v/>
      </c>
      <c r="L123" s="9" t="str">
        <f>IF($E123&gt;0,PORCENTAJES!D$2,"")</f>
        <v/>
      </c>
      <c r="M123" s="9" t="str">
        <f>IF($E123&gt;0,PORCENTAJES!E$2,"")</f>
        <v/>
      </c>
    </row>
    <row r="124" ht="15.75" customHeight="1">
      <c r="J124" s="9" t="str">
        <f>IF($E124&gt;0,PORCENTAJES!B$2,"")</f>
        <v/>
      </c>
      <c r="K124" s="9" t="str">
        <f>IF($E124&gt;0,PORCENTAJES!C$2,"")</f>
        <v/>
      </c>
      <c r="L124" s="9" t="str">
        <f>IF($E124&gt;0,PORCENTAJES!D$2,"")</f>
        <v/>
      </c>
      <c r="M124" s="9" t="str">
        <f>IF($E124&gt;0,PORCENTAJES!E$2,"")</f>
        <v/>
      </c>
    </row>
    <row r="125" ht="15.75" customHeight="1">
      <c r="J125" s="9" t="str">
        <f>IF($E125&gt;0,PORCENTAJES!B$2,"")</f>
        <v/>
      </c>
      <c r="K125" s="9" t="str">
        <f>IF($E125&gt;0,PORCENTAJES!C$2,"")</f>
        <v/>
      </c>
      <c r="L125" s="9" t="str">
        <f>IF($E125&gt;0,PORCENTAJES!D$2,"")</f>
        <v/>
      </c>
      <c r="M125" s="9" t="str">
        <f>IF($E125&gt;0,PORCENTAJES!E$2,"")</f>
        <v/>
      </c>
    </row>
    <row r="126" ht="15.75" customHeight="1">
      <c r="J126" s="9" t="str">
        <f>IF($E126&gt;0,PORCENTAJES!B$2,"")</f>
        <v/>
      </c>
      <c r="K126" s="9" t="str">
        <f>IF($E126&gt;0,PORCENTAJES!C$2,"")</f>
        <v/>
      </c>
      <c r="L126" s="9" t="str">
        <f>IF($E126&gt;0,PORCENTAJES!D$2,"")</f>
        <v/>
      </c>
      <c r="M126" s="9" t="str">
        <f>IF($E126&gt;0,PORCENTAJES!E$2,"")</f>
        <v/>
      </c>
    </row>
    <row r="127" ht="15.75" customHeight="1">
      <c r="J127" s="9" t="str">
        <f>IF($E127&gt;0,PORCENTAJES!B$2,"")</f>
        <v/>
      </c>
      <c r="K127" s="9" t="str">
        <f>IF($E127&gt;0,PORCENTAJES!C$2,"")</f>
        <v/>
      </c>
      <c r="L127" s="9" t="str">
        <f>IF($E127&gt;0,PORCENTAJES!D$2,"")</f>
        <v/>
      </c>
      <c r="M127" s="9" t="str">
        <f>IF($E127&gt;0,PORCENTAJES!E$2,"")</f>
        <v/>
      </c>
    </row>
    <row r="128" ht="15.75" customHeight="1">
      <c r="J128" s="9" t="str">
        <f>IF($E128&gt;0,PORCENTAJES!B$2,"")</f>
        <v/>
      </c>
      <c r="K128" s="9" t="str">
        <f>IF($E128&gt;0,PORCENTAJES!C$2,"")</f>
        <v/>
      </c>
      <c r="L128" s="9" t="str">
        <f>IF($E128&gt;0,PORCENTAJES!D$2,"")</f>
        <v/>
      </c>
      <c r="M128" s="9" t="str">
        <f>IF($E128&gt;0,PORCENTAJES!E$2,"")</f>
        <v/>
      </c>
    </row>
    <row r="129" ht="15.75" customHeight="1">
      <c r="J129" s="9" t="str">
        <f>IF($E129&gt;0,PORCENTAJES!B$2,"")</f>
        <v/>
      </c>
      <c r="K129" s="9" t="str">
        <f>IF($E129&gt;0,PORCENTAJES!C$2,"")</f>
        <v/>
      </c>
      <c r="L129" s="9" t="str">
        <f>IF($E129&gt;0,PORCENTAJES!D$2,"")</f>
        <v/>
      </c>
      <c r="M129" s="9" t="str">
        <f>IF($E129&gt;0,PORCENTAJES!E$2,"")</f>
        <v/>
      </c>
    </row>
    <row r="130" ht="15.75" customHeight="1">
      <c r="J130" s="9" t="str">
        <f>IF($E130&gt;0,PORCENTAJES!B$2,"")</f>
        <v/>
      </c>
      <c r="K130" s="9" t="str">
        <f>IF($E130&gt;0,PORCENTAJES!C$2,"")</f>
        <v/>
      </c>
      <c r="L130" s="9" t="str">
        <f>IF($E130&gt;0,PORCENTAJES!D$2,"")</f>
        <v/>
      </c>
      <c r="M130" s="9" t="str">
        <f>IF($E130&gt;0,PORCENTAJES!E$2,"")</f>
        <v/>
      </c>
    </row>
    <row r="131" ht="15.75" customHeight="1">
      <c r="J131" s="9" t="str">
        <f>IF($E131&gt;0,PORCENTAJES!B$2,"")</f>
        <v/>
      </c>
      <c r="K131" s="9" t="str">
        <f>IF($E131&gt;0,PORCENTAJES!C$2,"")</f>
        <v/>
      </c>
      <c r="L131" s="9" t="str">
        <f>IF($E131&gt;0,PORCENTAJES!D$2,"")</f>
        <v/>
      </c>
      <c r="M131" s="9" t="str">
        <f>IF($E131&gt;0,PORCENTAJES!E$2,"")</f>
        <v/>
      </c>
    </row>
    <row r="132" ht="15.75" customHeight="1">
      <c r="J132" s="9" t="str">
        <f>IF($E132&gt;0,PORCENTAJES!B$2,"")</f>
        <v/>
      </c>
      <c r="K132" s="9" t="str">
        <f>IF($E132&gt;0,PORCENTAJES!C$2,"")</f>
        <v/>
      </c>
      <c r="L132" s="9" t="str">
        <f>IF($E132&gt;0,PORCENTAJES!D$2,"")</f>
        <v/>
      </c>
      <c r="M132" s="9" t="str">
        <f>IF($E132&gt;0,PORCENTAJES!E$2,"")</f>
        <v/>
      </c>
    </row>
    <row r="133" ht="15.75" customHeight="1">
      <c r="J133" s="9" t="str">
        <f>IF($E133&gt;0,PORCENTAJES!B$2,"")</f>
        <v/>
      </c>
      <c r="K133" s="9" t="str">
        <f>IF($E133&gt;0,PORCENTAJES!C$2,"")</f>
        <v/>
      </c>
      <c r="L133" s="9" t="str">
        <f>IF($E133&gt;0,PORCENTAJES!D$2,"")</f>
        <v/>
      </c>
      <c r="M133" s="9" t="str">
        <f>IF($E133&gt;0,PORCENTAJES!E$2,"")</f>
        <v/>
      </c>
    </row>
    <row r="134" ht="15.75" customHeight="1">
      <c r="J134" s="9" t="str">
        <f>IF($E134&gt;0,PORCENTAJES!B$2,"")</f>
        <v/>
      </c>
      <c r="K134" s="9" t="str">
        <f>IF($E134&gt;0,PORCENTAJES!C$2,"")</f>
        <v/>
      </c>
      <c r="L134" s="9" t="str">
        <f>IF($E134&gt;0,PORCENTAJES!D$2,"")</f>
        <v/>
      </c>
      <c r="M134" s="9" t="str">
        <f>IF($E134&gt;0,PORCENTAJES!E$2,"")</f>
        <v/>
      </c>
    </row>
    <row r="135" ht="15.75" customHeight="1">
      <c r="J135" s="9" t="str">
        <f>IF($E135&gt;0,PORCENTAJES!B$2,"")</f>
        <v/>
      </c>
      <c r="K135" s="9" t="str">
        <f>IF($E135&gt;0,PORCENTAJES!C$2,"")</f>
        <v/>
      </c>
      <c r="L135" s="9" t="str">
        <f>IF($E135&gt;0,PORCENTAJES!D$2,"")</f>
        <v/>
      </c>
      <c r="M135" s="9" t="str">
        <f>IF($E135&gt;0,PORCENTAJES!E$2,"")</f>
        <v/>
      </c>
    </row>
    <row r="136" ht="15.75" customHeight="1">
      <c r="J136" s="9" t="str">
        <f>IF($E136&gt;0,PORCENTAJES!B$2,"")</f>
        <v/>
      </c>
      <c r="K136" s="9" t="str">
        <f>IF($E136&gt;0,PORCENTAJES!C$2,"")</f>
        <v/>
      </c>
      <c r="L136" s="9" t="str">
        <f>IF($E136&gt;0,PORCENTAJES!D$2,"")</f>
        <v/>
      </c>
      <c r="M136" s="9" t="str">
        <f>IF($E136&gt;0,PORCENTAJES!E$2,"")</f>
        <v/>
      </c>
    </row>
    <row r="137" ht="15.75" customHeight="1">
      <c r="J137" s="9" t="str">
        <f>IF($E137&gt;0,PORCENTAJES!B$2,"")</f>
        <v/>
      </c>
      <c r="K137" s="9" t="str">
        <f>IF($E137&gt;0,PORCENTAJES!C$2,"")</f>
        <v/>
      </c>
      <c r="L137" s="9" t="str">
        <f>IF($E137&gt;0,PORCENTAJES!D$2,"")</f>
        <v/>
      </c>
      <c r="M137" s="9" t="str">
        <f>IF($E137&gt;0,PORCENTAJES!E$2,"")</f>
        <v/>
      </c>
    </row>
    <row r="138" ht="15.75" customHeight="1">
      <c r="J138" s="9" t="str">
        <f>IF($E138&gt;0,PORCENTAJES!B$2,"")</f>
        <v/>
      </c>
      <c r="K138" s="9" t="str">
        <f>IF($E138&gt;0,PORCENTAJES!C$2,"")</f>
        <v/>
      </c>
      <c r="L138" s="9" t="str">
        <f>IF($E138&gt;0,PORCENTAJES!D$2,"")</f>
        <v/>
      </c>
      <c r="M138" s="9" t="str">
        <f>IF($E138&gt;0,PORCENTAJES!E$2,"")</f>
        <v/>
      </c>
    </row>
    <row r="139" ht="15.75" customHeight="1">
      <c r="J139" s="9" t="str">
        <f>IF($E139&gt;0,PORCENTAJES!B$2,"")</f>
        <v/>
      </c>
      <c r="K139" s="9" t="str">
        <f>IF($E139&gt;0,PORCENTAJES!C$2,"")</f>
        <v/>
      </c>
      <c r="L139" s="9" t="str">
        <f>IF($E139&gt;0,PORCENTAJES!D$2,"")</f>
        <v/>
      </c>
      <c r="M139" s="9" t="str">
        <f>IF($E139&gt;0,PORCENTAJES!E$2,"")</f>
        <v/>
      </c>
    </row>
    <row r="140" ht="15.75" customHeight="1">
      <c r="J140" s="9" t="str">
        <f>IF($E140&gt;0,PORCENTAJES!B$2,"")</f>
        <v/>
      </c>
      <c r="K140" s="9" t="str">
        <f>IF($E140&gt;0,PORCENTAJES!C$2,"")</f>
        <v/>
      </c>
      <c r="L140" s="9" t="str">
        <f>IF($E140&gt;0,PORCENTAJES!D$2,"")</f>
        <v/>
      </c>
      <c r="M140" s="9" t="str">
        <f>IF($E140&gt;0,PORCENTAJES!E$2,"")</f>
        <v/>
      </c>
    </row>
    <row r="141" ht="15.75" customHeight="1">
      <c r="J141" s="9" t="str">
        <f>IF($E141&gt;0,PORCENTAJES!B$2,"")</f>
        <v/>
      </c>
      <c r="K141" s="9" t="str">
        <f>IF($E141&gt;0,PORCENTAJES!C$2,"")</f>
        <v/>
      </c>
      <c r="L141" s="9" t="str">
        <f>IF($E141&gt;0,PORCENTAJES!D$2,"")</f>
        <v/>
      </c>
      <c r="M141" s="9" t="str">
        <f>IF($E141&gt;0,PORCENTAJES!E$2,"")</f>
        <v/>
      </c>
    </row>
    <row r="142" ht="15.75" customHeight="1">
      <c r="J142" s="9" t="str">
        <f>IF($E142&gt;0,PORCENTAJES!B$2,"")</f>
        <v/>
      </c>
      <c r="K142" s="9" t="str">
        <f>IF($E142&gt;0,PORCENTAJES!C$2,"")</f>
        <v/>
      </c>
      <c r="L142" s="9" t="str">
        <f>IF($E142&gt;0,PORCENTAJES!D$2,"")</f>
        <v/>
      </c>
      <c r="M142" s="9" t="str">
        <f>IF($E142&gt;0,PORCENTAJES!E$2,"")</f>
        <v/>
      </c>
    </row>
    <row r="143" ht="15.75" customHeight="1">
      <c r="J143" s="9" t="str">
        <f>IF($E143&gt;0,PORCENTAJES!B$2,"")</f>
        <v/>
      </c>
      <c r="K143" s="9" t="str">
        <f>IF($E143&gt;0,PORCENTAJES!C$2,"")</f>
        <v/>
      </c>
      <c r="L143" s="9" t="str">
        <f>IF($E143&gt;0,PORCENTAJES!D$2,"")</f>
        <v/>
      </c>
      <c r="M143" s="9" t="str">
        <f>IF($E143&gt;0,PORCENTAJES!E$2,"")</f>
        <v/>
      </c>
    </row>
    <row r="144" ht="15.75" customHeight="1">
      <c r="J144" s="9" t="str">
        <f>IF($E144&gt;0,PORCENTAJES!B$2,"")</f>
        <v/>
      </c>
      <c r="K144" s="9" t="str">
        <f>IF($E144&gt;0,PORCENTAJES!C$2,"")</f>
        <v/>
      </c>
      <c r="L144" s="9" t="str">
        <f>IF($E144&gt;0,PORCENTAJES!D$2,"")</f>
        <v/>
      </c>
      <c r="M144" s="9" t="str">
        <f>IF($E144&gt;0,PORCENTAJES!E$2,"")</f>
        <v/>
      </c>
    </row>
    <row r="145" ht="15.75" customHeight="1">
      <c r="J145" s="9" t="str">
        <f>IF($E145&gt;0,PORCENTAJES!B$2,"")</f>
        <v/>
      </c>
      <c r="K145" s="9" t="str">
        <f>IF($E145&gt;0,PORCENTAJES!C$2,"")</f>
        <v/>
      </c>
      <c r="L145" s="9" t="str">
        <f>IF($E145&gt;0,PORCENTAJES!D$2,"")</f>
        <v/>
      </c>
      <c r="M145" s="9" t="str">
        <f>IF($E145&gt;0,PORCENTAJES!E$2,"")</f>
        <v/>
      </c>
    </row>
    <row r="146" ht="15.75" customHeight="1">
      <c r="J146" s="9" t="str">
        <f>IF($E146&gt;0,PORCENTAJES!B$2,"")</f>
        <v/>
      </c>
      <c r="K146" s="9" t="str">
        <f>IF($E146&gt;0,PORCENTAJES!C$2,"")</f>
        <v/>
      </c>
      <c r="L146" s="9" t="str">
        <f>IF($E146&gt;0,PORCENTAJES!D$2,"")</f>
        <v/>
      </c>
      <c r="M146" s="9" t="str">
        <f>IF($E146&gt;0,PORCENTAJES!E$2,"")</f>
        <v/>
      </c>
    </row>
    <row r="147" ht="15.75" customHeight="1">
      <c r="J147" s="9" t="str">
        <f>IF($E147&gt;0,PORCENTAJES!B$2,"")</f>
        <v/>
      </c>
      <c r="K147" s="9" t="str">
        <f>IF($E147&gt;0,PORCENTAJES!C$2,"")</f>
        <v/>
      </c>
      <c r="L147" s="9" t="str">
        <f>IF($E147&gt;0,PORCENTAJES!D$2,"")</f>
        <v/>
      </c>
      <c r="M147" s="9" t="str">
        <f>IF($E147&gt;0,PORCENTAJES!E$2,"")</f>
        <v/>
      </c>
    </row>
    <row r="148" ht="15.75" customHeight="1">
      <c r="J148" s="9" t="str">
        <f>IF($E148&gt;0,PORCENTAJES!B$2,"")</f>
        <v/>
      </c>
      <c r="K148" s="9" t="str">
        <f>IF($E148&gt;0,PORCENTAJES!C$2,"")</f>
        <v/>
      </c>
      <c r="L148" s="9" t="str">
        <f>IF($E148&gt;0,PORCENTAJES!D$2,"")</f>
        <v/>
      </c>
      <c r="M148" s="9" t="str">
        <f>IF($E148&gt;0,PORCENTAJES!E$2,"")</f>
        <v/>
      </c>
    </row>
    <row r="149" ht="15.75" customHeight="1">
      <c r="J149" s="9" t="str">
        <f>IF($E149&gt;0,PORCENTAJES!B$2,"")</f>
        <v/>
      </c>
      <c r="K149" s="9" t="str">
        <f>IF($E149&gt;0,PORCENTAJES!C$2,"")</f>
        <v/>
      </c>
      <c r="L149" s="9" t="str">
        <f>IF($E149&gt;0,PORCENTAJES!D$2,"")</f>
        <v/>
      </c>
      <c r="M149" s="9" t="str">
        <f>IF($E149&gt;0,PORCENTAJES!E$2,"")</f>
        <v/>
      </c>
    </row>
    <row r="150" ht="15.75" customHeight="1">
      <c r="J150" s="9" t="str">
        <f>IF($E150&gt;0,PORCENTAJES!B$2,"")</f>
        <v/>
      </c>
      <c r="K150" s="9" t="str">
        <f>IF($E150&gt;0,PORCENTAJES!C$2,"")</f>
        <v/>
      </c>
      <c r="L150" s="9" t="str">
        <f>IF($E150&gt;0,PORCENTAJES!D$2,"")</f>
        <v/>
      </c>
      <c r="M150" s="9" t="str">
        <f>IF($E150&gt;0,PORCENTAJES!E$2,"")</f>
        <v/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portrait"/>
  <drawing r:id="rId1"/>
</worksheet>
</file>