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/>
  <mc:AlternateContent xmlns:mc="http://schemas.openxmlformats.org/markup-compatibility/2006">
    <mc:Choice Requires="x15">
      <x15ac:absPath xmlns:x15ac="http://schemas.microsoft.com/office/spreadsheetml/2010/11/ac" url="https://azimemoda.sharepoint.com/sites/OPERACAO/Documentos Compartilhados/2026/PEDIDO DE COMPRAS/07 - JULHO/AMBER/"/>
    </mc:Choice>
  </mc:AlternateContent>
  <xr:revisionPtr revIDLastSave="0" documentId="8_{C7926377-93BE-478C-9676-8AFCEA41FBFA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299 (3)" sheetId="3" r:id="rId1"/>
  </sheets>
  <definedNames>
    <definedName name="_xlnm._FilterDatabase" localSheetId="0" hidden="1">'S299 (3)'!$A$11:$HA$34</definedName>
    <definedName name="_xlnm.Print_Area" localSheetId="0">'S299 (3)'!$A$1:$V$34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3" l="1"/>
  <c r="Q22" i="3"/>
  <c r="O22" i="3"/>
  <c r="V21" i="3"/>
  <c r="V20" i="3"/>
  <c r="U20" i="3"/>
  <c r="Q20" i="3"/>
  <c r="V19" i="3"/>
  <c r="U19" i="3"/>
  <c r="Q19" i="3"/>
  <c r="V18" i="3"/>
  <c r="U18" i="3"/>
  <c r="Q18" i="3"/>
  <c r="V17" i="3"/>
  <c r="U17" i="3"/>
  <c r="Q17" i="3"/>
  <c r="V16" i="3"/>
  <c r="U16" i="3"/>
  <c r="Q16" i="3"/>
  <c r="V15" i="3"/>
  <c r="U15" i="3"/>
  <c r="Q15" i="3"/>
  <c r="V14" i="3"/>
  <c r="U14" i="3"/>
  <c r="Q14" i="3"/>
  <c r="V13" i="3"/>
  <c r="U13" i="3"/>
  <c r="Q13" i="3"/>
  <c r="V12" i="3"/>
  <c r="U12" i="3"/>
  <c r="Q12" i="3"/>
</calcChain>
</file>

<file path=xl/sharedStrings.xml><?xml version="1.0" encoding="utf-8"?>
<sst xmlns="http://schemas.openxmlformats.org/spreadsheetml/2006/main" count="103" uniqueCount="60">
  <si>
    <r>
      <rPr>
        <b/>
        <sz val="12"/>
        <rFont val="宋体"/>
        <charset val="134"/>
      </rPr>
      <t>订单号：</t>
    </r>
    <r>
      <rPr>
        <b/>
        <sz val="12"/>
        <rFont val="Arial"/>
        <charset val="134"/>
      </rPr>
      <t>S299#29M</t>
    </r>
  </si>
  <si>
    <r>
      <rPr>
        <b/>
        <sz val="12"/>
        <rFont val="宋体"/>
        <charset val="134"/>
      </rPr>
      <t>下单日期</t>
    </r>
    <r>
      <rPr>
        <b/>
        <sz val="12"/>
        <rFont val="Arial"/>
        <charset val="134"/>
      </rPr>
      <t>Order date:</t>
    </r>
  </si>
  <si>
    <r>
      <rPr>
        <b/>
        <sz val="12"/>
        <color rgb="FFFF0000"/>
        <rFont val="宋体"/>
        <charset val="134"/>
      </rPr>
      <t>银价</t>
    </r>
    <r>
      <rPr>
        <b/>
        <sz val="12"/>
        <color rgb="FFFF0000"/>
        <rFont val="Arial"/>
        <charset val="134"/>
      </rPr>
      <t xml:space="preserve"> silver price:$2.5</t>
    </r>
  </si>
  <si>
    <r>
      <rPr>
        <b/>
        <sz val="12"/>
        <rFont val="宋体"/>
        <charset val="134"/>
      </rPr>
      <t>出货期</t>
    </r>
    <r>
      <rPr>
        <b/>
        <sz val="12"/>
        <rFont val="Arial"/>
        <charset val="134"/>
      </rPr>
      <t>Delivery date:</t>
    </r>
  </si>
  <si>
    <r>
      <rPr>
        <b/>
        <sz val="16"/>
        <color rgb="FFFF0000"/>
        <rFont val="Arial"/>
        <charset val="134"/>
      </rPr>
      <t xml:space="preserve">        </t>
    </r>
    <r>
      <rPr>
        <b/>
        <sz val="16"/>
        <color rgb="FFFF0000"/>
        <rFont val="宋体"/>
        <charset val="134"/>
      </rPr>
      <t>注意：耳束类型按照订单</t>
    </r>
    <r>
      <rPr>
        <b/>
        <sz val="16"/>
        <color rgb="FFFF0000"/>
        <rFont val="Arial"/>
        <charset val="134"/>
      </rPr>
      <t>E</t>
    </r>
    <r>
      <rPr>
        <b/>
        <sz val="16"/>
        <color rgb="FFFF0000"/>
        <rFont val="宋体"/>
        <charset val="134"/>
      </rPr>
      <t>栏描述，</t>
    </r>
    <r>
      <rPr>
        <b/>
        <sz val="16"/>
        <color rgb="FFFF0000"/>
        <rFont val="Arial"/>
        <charset val="134"/>
      </rPr>
      <t>9mm</t>
    </r>
    <r>
      <rPr>
        <b/>
        <sz val="16"/>
        <color rgb="FFFF0000"/>
        <rFont val="宋体"/>
        <charset val="134"/>
      </rPr>
      <t>大蝴蝶耳束同</t>
    </r>
    <r>
      <rPr>
        <b/>
        <sz val="16"/>
        <color rgb="FFFF0000"/>
        <rFont val="Arial"/>
        <charset val="134"/>
      </rPr>
      <t>CSL2506623</t>
    </r>
  </si>
  <si>
    <t>Ref.</t>
  </si>
  <si>
    <t>Dec.</t>
  </si>
  <si>
    <t>Item No.</t>
  </si>
  <si>
    <t>Pic.</t>
  </si>
  <si>
    <r>
      <rPr>
        <b/>
        <sz val="10"/>
        <color rgb="FFFF0000"/>
        <rFont val="宋体"/>
        <charset val="134"/>
      </rPr>
      <t>款式做法以及改版说明</t>
    </r>
  </si>
  <si>
    <t>STONE COLOR</t>
  </si>
  <si>
    <t>CHINESE</t>
  </si>
  <si>
    <t>Plating</t>
  </si>
  <si>
    <r>
      <rPr>
        <b/>
        <sz val="10"/>
        <rFont val="Arial"/>
        <charset val="134"/>
      </rPr>
      <t xml:space="preserve">Size </t>
    </r>
    <r>
      <rPr>
        <b/>
        <sz val="10"/>
        <rFont val="宋体"/>
        <charset val="134"/>
      </rPr>
      <t>美围</t>
    </r>
  </si>
  <si>
    <t>Q'ty          (pcs)</t>
  </si>
  <si>
    <t>Unit Weight(g)</t>
  </si>
  <si>
    <t>Total WT(G)</t>
  </si>
  <si>
    <t>mossanite stone price by pcs</t>
  </si>
  <si>
    <t>Silver Price   (USD/g)</t>
  </si>
  <si>
    <t>Labor Price   (USD/g)</t>
  </si>
  <si>
    <t>Price   (USD/g)</t>
  </si>
  <si>
    <t>Total               (USD)</t>
  </si>
  <si>
    <r>
      <rPr>
        <b/>
        <sz val="10"/>
        <rFont val="宋体"/>
        <charset val="134"/>
      </rPr>
      <t>序号</t>
    </r>
  </si>
  <si>
    <r>
      <rPr>
        <b/>
        <sz val="10"/>
        <rFont val="宋体"/>
        <charset val="134"/>
      </rPr>
      <t>产品类别</t>
    </r>
  </si>
  <si>
    <r>
      <rPr>
        <b/>
        <sz val="10"/>
        <rFont val="宋体"/>
        <charset val="134"/>
      </rPr>
      <t>产品编号</t>
    </r>
  </si>
  <si>
    <r>
      <rPr>
        <b/>
        <sz val="10"/>
        <rFont val="宋体"/>
        <charset val="134"/>
      </rPr>
      <t>图片</t>
    </r>
  </si>
  <si>
    <r>
      <rPr>
        <b/>
        <sz val="10"/>
        <rFont val="宋体"/>
        <charset val="134"/>
      </rPr>
      <t>石头色</t>
    </r>
  </si>
  <si>
    <r>
      <rPr>
        <b/>
        <sz val="10"/>
        <rFont val="宋体"/>
        <charset val="134"/>
      </rPr>
      <t>石头色中文</t>
    </r>
  </si>
  <si>
    <r>
      <rPr>
        <b/>
        <sz val="10"/>
        <rFont val="宋体"/>
        <charset val="134"/>
      </rPr>
      <t>电镀</t>
    </r>
  </si>
  <si>
    <r>
      <rPr>
        <b/>
        <sz val="10"/>
        <rFont val="宋体"/>
        <charset val="134"/>
      </rPr>
      <t>数量（</t>
    </r>
    <r>
      <rPr>
        <b/>
        <sz val="10"/>
        <rFont val="Arial"/>
        <charset val="134"/>
      </rPr>
      <t>pcs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</si>
  <si>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成品单重（</t>
    </r>
    <r>
      <rPr>
        <b/>
        <sz val="10"/>
        <rFont val="Arial"/>
        <charset val="134"/>
      </rPr>
      <t>g/pcs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</si>
  <si>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总重（</t>
    </r>
    <r>
      <rPr>
        <b/>
        <sz val="10"/>
        <rFont val="Arial"/>
        <charset val="134"/>
      </rPr>
      <t>g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</si>
  <si>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莫桑石价</t>
    </r>
    <r>
      <rPr>
        <b/>
        <sz val="10"/>
        <rFont val="Arial"/>
        <charset val="134"/>
      </rPr>
      <t>/</t>
    </r>
    <r>
      <rPr>
        <b/>
        <sz val="10"/>
        <rFont val="宋体"/>
        <charset val="134"/>
      </rPr>
      <t>件</t>
    </r>
  </si>
  <si>
    <r>
      <rPr>
        <b/>
        <sz val="10"/>
        <rFont val="宋体"/>
        <charset val="134"/>
      </rPr>
      <t>银价单价按克</t>
    </r>
  </si>
  <si>
    <r>
      <rPr>
        <sz val="10"/>
        <rFont val="宋体"/>
        <charset val="134"/>
      </rPr>
      <t>工费单价按克</t>
    </r>
  </si>
  <si>
    <r>
      <rPr>
        <b/>
        <sz val="10"/>
        <rFont val="宋体"/>
        <charset val="134"/>
      </rPr>
      <t>单价按克</t>
    </r>
  </si>
  <si>
    <r>
      <rPr>
        <b/>
        <sz val="10"/>
        <rFont val="宋体"/>
        <charset val="134"/>
      </rPr>
      <t>总金额</t>
    </r>
  </si>
  <si>
    <t>耳环</t>
  </si>
  <si>
    <t>SE16903M</t>
  </si>
  <si>
    <t>portuguese cut white moissanite</t>
  </si>
  <si>
    <t>白莫桑石-葡萄牙切</t>
  </si>
  <si>
    <t>RP</t>
  </si>
  <si>
    <r>
      <rPr>
        <sz val="12"/>
        <color rgb="FFFF0000"/>
        <rFont val="Arial"/>
        <charset val="134"/>
      </rPr>
      <t>9MM</t>
    </r>
    <r>
      <rPr>
        <sz val="12"/>
        <color rgb="FFFF0000"/>
        <rFont val="宋体"/>
        <charset val="134"/>
      </rPr>
      <t>大耳束</t>
    </r>
    <r>
      <rPr>
        <sz val="12"/>
        <color rgb="FFFF0000"/>
        <rFont val="Arial"/>
        <charset val="134"/>
      </rPr>
      <t xml:space="preserve"> 9mm big butterfly</t>
    </r>
  </si>
  <si>
    <t>6,5 mm</t>
  </si>
  <si>
    <t>SE16905</t>
  </si>
  <si>
    <t>8,0 mm</t>
  </si>
  <si>
    <t>SE16906</t>
  </si>
  <si>
    <t>10,0 mm</t>
  </si>
  <si>
    <t>女戒</t>
  </si>
  <si>
    <t>SJ48868</t>
  </si>
  <si>
    <t>#5-15     #6-25    #7-25    #8-15    #9-5</t>
  </si>
  <si>
    <t>SJ48869</t>
  </si>
  <si>
    <t>SJ48870</t>
  </si>
  <si>
    <t>项链</t>
  </si>
  <si>
    <t>SN19622-S</t>
  </si>
  <si>
    <t>40+2.5+2.5CM,延长链同原链条</t>
  </si>
  <si>
    <t>SN19624-S</t>
  </si>
  <si>
    <t>SN24933-S</t>
  </si>
  <si>
    <t>certificate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</si>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</sst>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0.0_);[Red]\(0.0\)"/>
  </numFmts>
  <fonts count="33">
    <font>
      <sz val="12"/>
      <name val="宋体"/>
      <charset val="134"/>
    </font>
    <font>
      <sz val="12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2"/>
      <color rgb="FFFF0000"/>
      <name val="宋体"/>
      <charset val="134"/>
    </font>
    <font>
      <b/>
      <sz val="18"/>
      <name val="Times New Roman"/>
      <charset val="134"/>
    </font>
    <font>
      <b/>
      <sz val="11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b/>
      <sz val="12"/>
      <color rgb="FFFF0000"/>
      <name val="Arial"/>
      <charset val="134"/>
    </font>
    <font>
      <b/>
      <sz val="12"/>
      <color indexed="8"/>
      <name val="Arial"/>
      <charset val="134"/>
    </font>
    <font>
      <b/>
      <sz val="12"/>
      <color rgb="FFFF0000"/>
      <name val="宋体"/>
      <charset val="134"/>
    </font>
    <font>
      <b/>
      <sz val="16"/>
      <color rgb="FFFF0000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0"/>
      <color indexed="12"/>
      <name val="宋体"/>
      <charset val="134"/>
    </font>
    <font>
      <b/>
      <sz val="14"/>
      <color rgb="FFFF0000"/>
      <name val="宋体"/>
      <charset val="134"/>
    </font>
    <font>
      <b/>
      <sz val="14"/>
      <color rgb="FFFF0000"/>
      <name val="Arial"/>
      <charset val="134"/>
    </font>
    <font>
      <b/>
      <sz val="18"/>
      <color rgb="FFFF0000"/>
      <name val="宋体"/>
      <charset val="134"/>
    </font>
    <font>
      <b/>
      <sz val="18"/>
      <color rgb="FFFF0000"/>
      <name val="Arial"/>
      <charset val="134"/>
    </font>
    <font>
      <b/>
      <sz val="11"/>
      <name val="宋体"/>
      <charset val="134"/>
    </font>
    <font>
      <b/>
      <sz val="16"/>
      <color rgb="FFFF0000"/>
      <name val="宋体"/>
      <charset val="134"/>
    </font>
    <font>
      <sz val="12"/>
      <color rgb="FFFF0000"/>
      <name val="Arial"/>
      <charset val="134"/>
    </font>
    <font>
      <b/>
      <sz val="18"/>
      <name val="宋体"/>
      <charset val="134"/>
    </font>
    <font>
      <sz val="18"/>
      <name val="Arial"/>
      <charset val="134"/>
    </font>
    <font>
      <sz val="18"/>
      <color rgb="FFFF0000"/>
      <name val="Arial"/>
      <charset val="134"/>
    </font>
    <font>
      <sz val="10"/>
      <color indexed="8"/>
      <name val="Arial"/>
      <charset val="134"/>
    </font>
    <font>
      <sz val="12"/>
      <name val="新細明體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top"/>
    </xf>
    <xf numFmtId="164" fontId="32" fillId="0" borderId="0" applyFont="0" applyFill="0" applyBorder="0" applyAlignment="0" applyProtection="0"/>
    <xf numFmtId="0" fontId="32" fillId="0" borderId="0">
      <alignment vertical="top"/>
    </xf>
    <xf numFmtId="0" fontId="27" fillId="0" borderId="0">
      <alignment vertical="top"/>
    </xf>
    <xf numFmtId="0" fontId="32" fillId="0" borderId="0">
      <alignment vertical="center"/>
    </xf>
    <xf numFmtId="0" fontId="28" fillId="0" borderId="0"/>
  </cellStyleXfs>
  <cellXfs count="137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168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1" applyNumberFormat="1" applyFont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169" fontId="1" fillId="0" borderId="4" xfId="5" applyNumberFormat="1" applyFont="1" applyBorder="1" applyAlignment="1">
      <alignment horizontal="center" vertical="center" wrapText="1"/>
    </xf>
    <xf numFmtId="169" fontId="0" fillId="0" borderId="5" xfId="5" applyNumberFormat="1" applyFont="1" applyBorder="1" applyAlignment="1">
      <alignment horizontal="center" vertical="center" wrapText="1"/>
    </xf>
    <xf numFmtId="0" fontId="1" fillId="0" borderId="5" xfId="5" applyFont="1" applyBorder="1" applyAlignment="1">
      <alignment horizontal="center" vertical="center" wrapText="1"/>
    </xf>
    <xf numFmtId="0" fontId="16" fillId="0" borderId="5" xfId="5" applyFont="1" applyBorder="1" applyAlignment="1">
      <alignment horizontal="center" vertical="center" wrapText="1"/>
    </xf>
    <xf numFmtId="0" fontId="1" fillId="3" borderId="5" xfId="5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left" vertical="center"/>
    </xf>
    <xf numFmtId="165" fontId="1" fillId="0" borderId="0" xfId="0" applyNumberFormat="1" applyFont="1" applyAlignment="1">
      <alignment horizontal="center" vertical="center" wrapText="1"/>
    </xf>
    <xf numFmtId="0" fontId="10" fillId="0" borderId="0" xfId="1" applyNumberFormat="1" applyFont="1" applyAlignment="1">
      <alignment vertical="center" wrapText="1"/>
    </xf>
    <xf numFmtId="170" fontId="14" fillId="2" borderId="5" xfId="0" applyNumberFormat="1" applyFont="1" applyFill="1" applyBorder="1" applyAlignment="1">
      <alignment horizontal="center" vertical="center" wrapText="1"/>
    </xf>
    <xf numFmtId="165" fontId="14" fillId="2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5" fontId="8" fillId="2" borderId="5" xfId="0" applyNumberFormat="1" applyFont="1" applyFill="1" applyBorder="1" applyAlignment="1">
      <alignment horizontal="center" vertical="center" wrapText="1"/>
    </xf>
    <xf numFmtId="165" fontId="8" fillId="2" borderId="7" xfId="0" applyNumberFormat="1" applyFont="1" applyFill="1" applyBorder="1" applyAlignment="1">
      <alignment horizontal="center" vertical="center" wrapText="1"/>
    </xf>
    <xf numFmtId="0" fontId="24" fillId="4" borderId="0" xfId="0" applyFont="1" applyFill="1" applyAlignment="1">
      <alignment horizontal="left" vertical="center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left" vertical="center" wrapText="1"/>
    </xf>
    <xf numFmtId="14" fontId="20" fillId="0" borderId="0" xfId="0" applyNumberFormat="1" applyFont="1" applyAlignment="1">
      <alignment horizontal="left" vertical="center" wrapText="1"/>
    </xf>
    <xf numFmtId="167" fontId="3" fillId="2" borderId="5" xfId="0" applyNumberFormat="1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 wrapText="1"/>
    </xf>
    <xf numFmtId="167" fontId="1" fillId="0" borderId="15" xfId="0" applyNumberFormat="1" applyFont="1" applyBorder="1" applyAlignment="1">
      <alignment horizontal="center" vertical="center"/>
    </xf>
    <xf numFmtId="167" fontId="1" fillId="2" borderId="5" xfId="0" applyNumberFormat="1" applyFont="1" applyFill="1" applyBorder="1" applyAlignment="1">
      <alignment horizontal="center" vertical="center" wrapText="1"/>
    </xf>
    <xf numFmtId="167" fontId="8" fillId="2" borderId="5" xfId="0" applyNumberFormat="1" applyFont="1" applyFill="1" applyBorder="1" applyAlignment="1">
      <alignment horizontal="center" vertical="center" wrapText="1"/>
    </xf>
    <xf numFmtId="167" fontId="8" fillId="2" borderId="15" xfId="0" applyNumberFormat="1" applyFont="1" applyFill="1" applyBorder="1" applyAlignment="1">
      <alignment horizontal="center" vertical="center"/>
    </xf>
    <xf numFmtId="167" fontId="1" fillId="2" borderId="7" xfId="0" applyNumberFormat="1" applyFont="1" applyFill="1" applyBorder="1" applyAlignment="1">
      <alignment horizontal="center" vertical="center" wrapText="1"/>
    </xf>
    <xf numFmtId="167" fontId="8" fillId="2" borderId="16" xfId="0" applyNumberFormat="1" applyFont="1" applyFill="1" applyBorder="1" applyAlignment="1">
      <alignment horizontal="center" vertical="center"/>
    </xf>
    <xf numFmtId="167" fontId="18" fillId="0" borderId="9" xfId="0" applyNumberFormat="1" applyFont="1" applyBorder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167" fontId="9" fillId="4" borderId="0" xfId="0" applyNumberFormat="1" applyFont="1" applyFill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67" fontId="8" fillId="0" borderId="5" xfId="0" applyNumberFormat="1" applyFont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170" fontId="14" fillId="2" borderId="3" xfId="0" applyNumberFormat="1" applyFont="1" applyFill="1" applyBorder="1" applyAlignment="1">
      <alignment horizontal="center" vertical="center" wrapText="1"/>
    </xf>
    <xf numFmtId="170" fontId="14" fillId="2" borderId="5" xfId="0" applyNumberFormat="1" applyFont="1" applyFill="1" applyBorder="1" applyAlignment="1">
      <alignment horizontal="center" vertical="center" wrapText="1"/>
    </xf>
    <xf numFmtId="165" fontId="14" fillId="2" borderId="3" xfId="0" applyNumberFormat="1" applyFont="1" applyFill="1" applyBorder="1" applyAlignment="1">
      <alignment horizontal="center" vertical="center" wrapText="1"/>
    </xf>
    <xf numFmtId="165" fontId="14" fillId="2" borderId="5" xfId="0" applyNumberFormat="1" applyFont="1" applyFill="1" applyBorder="1" applyAlignment="1">
      <alignment horizontal="center" vertical="center" wrapText="1"/>
    </xf>
    <xf numFmtId="167" fontId="3" fillId="2" borderId="3" xfId="0" applyNumberFormat="1" applyFont="1" applyFill="1" applyBorder="1" applyAlignment="1">
      <alignment horizontal="center" vertical="center" wrapText="1"/>
    </xf>
    <xf numFmtId="167" fontId="3" fillId="2" borderId="5" xfId="0" applyNumberFormat="1" applyFont="1" applyFill="1" applyBorder="1" applyAlignment="1">
      <alignment horizontal="center" vertical="center" wrapText="1"/>
    </xf>
    <xf numFmtId="0" fontId="18" fillId="0" borderId="5" xfId="0" applyFont="1" applyBorder="1" applyAlignment="1">
      <alignment vertical="center"/>
    </xf>
    <xf numFmtId="167" fontId="18" fillId="0" borderId="5" xfId="0" applyNumberFormat="1" applyFont="1" applyBorder="1" applyAlignment="1">
      <alignment vertical="center"/>
    </xf>
    <xf numFmtId="0" fontId="21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167" fontId="6" fillId="0" borderId="10" xfId="0" applyNumberFormat="1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167" fontId="6" fillId="0" borderId="17" xfId="0" applyNumberFormat="1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167" fontId="6" fillId="0" borderId="13" xfId="0" applyNumberFormat="1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167" fontId="18" fillId="0" borderId="9" xfId="0" applyNumberFormat="1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167" fontId="6" fillId="0" borderId="5" xfId="0" applyNumberFormat="1" applyFont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167" fontId="6" fillId="4" borderId="5" xfId="0" applyNumberFormat="1" applyFont="1" applyFill="1" applyBorder="1" applyAlignment="1">
      <alignment vertical="center"/>
    </xf>
    <xf numFmtId="0" fontId="1" fillId="0" borderId="5" xfId="5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left" vertical="center"/>
    </xf>
    <xf numFmtId="0" fontId="23" fillId="0" borderId="5" xfId="5" applyFont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8" fontId="8" fillId="0" borderId="0" xfId="0" applyNumberFormat="1" applyFont="1" applyAlignment="1">
      <alignment horizontal="left" vertical="center"/>
    </xf>
    <xf numFmtId="168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left" vertical="center" wrapText="1"/>
    </xf>
    <xf numFmtId="167" fontId="25" fillId="0" borderId="0" xfId="0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center" vertical="center" wrapText="1"/>
    </xf>
    <xf numFmtId="0" fontId="12" fillId="0" borderId="0" xfId="1" applyNumberFormat="1" applyFont="1" applyAlignment="1">
      <alignment horizontal="center" vertical="center" wrapText="1"/>
    </xf>
    <xf numFmtId="0" fontId="10" fillId="0" borderId="0" xfId="1" applyNumberFormat="1" applyFont="1" applyAlignment="1">
      <alignment horizontal="center" vertical="center" wrapText="1"/>
    </xf>
    <xf numFmtId="14" fontId="20" fillId="0" borderId="0" xfId="0" applyNumberFormat="1" applyFont="1" applyAlignment="1">
      <alignment horizontal="left" vertical="center" wrapText="1"/>
    </xf>
    <xf numFmtId="167" fontId="26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14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165" fontId="7" fillId="0" borderId="0" xfId="5" applyNumberFormat="1" applyFont="1" applyAlignment="1">
      <alignment horizontal="center" vertical="center" wrapText="1"/>
    </xf>
    <xf numFmtId="168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6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</cellStyles>
  <dxfs count="0"/>
  <tableStyles count="0" defaultTableStyle="TableStyleMedium2" defaultPivotStyle="PivotStyleLight16"/>
  <colors>
    <mruColors>
      <color rgb="FF000000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623570</xdr:colOff>
      <xdr:row>27</xdr:row>
      <xdr:rowOff>35560</xdr:rowOff>
    </xdr:from>
    <xdr:to>
      <xdr:col>3</xdr:col>
      <xdr:colOff>428625</xdr:colOff>
      <xdr:row>28</xdr:row>
      <xdr:rowOff>6350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9445" y="17353915"/>
          <a:ext cx="709930" cy="35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25400</xdr:colOff>
      <xdr:row>11</xdr:row>
      <xdr:rowOff>25400</xdr:rowOff>
    </xdr:from>
    <xdr:to>
      <xdr:col>3</xdr:col>
      <xdr:colOff>1168400</xdr:colOff>
      <xdr:row>11</xdr:row>
      <xdr:rowOff>1104900</xdr:rowOff>
    </xdr:to>
    <xdr:pic>
      <xdr:nvPicPr>
        <xdr:cNvPr id="2" name="图片 1" descr="SE16903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6150" y="3586480"/>
          <a:ext cx="1143000" cy="107950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12</xdr:row>
      <xdr:rowOff>25400</xdr:rowOff>
    </xdr:from>
    <xdr:to>
      <xdr:col>3</xdr:col>
      <xdr:colOff>1102658</xdr:colOff>
      <xdr:row>12</xdr:row>
      <xdr:rowOff>1237130</xdr:rowOff>
    </xdr:to>
    <xdr:pic>
      <xdr:nvPicPr>
        <xdr:cNvPr id="3" name="图片 2" descr="SE1690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3824" y="4839447"/>
          <a:ext cx="1077258" cy="121173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14</xdr:row>
      <xdr:rowOff>25400</xdr:rowOff>
    </xdr:from>
    <xdr:to>
      <xdr:col>3</xdr:col>
      <xdr:colOff>1162050</xdr:colOff>
      <xdr:row>14</xdr:row>
      <xdr:rowOff>1104900</xdr:rowOff>
    </xdr:to>
    <xdr:pic>
      <xdr:nvPicPr>
        <xdr:cNvPr id="61" name="图片 60" descr="SJ4886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6150" y="7396480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15</xdr:row>
      <xdr:rowOff>25400</xdr:rowOff>
    </xdr:from>
    <xdr:to>
      <xdr:col>3</xdr:col>
      <xdr:colOff>1162050</xdr:colOff>
      <xdr:row>15</xdr:row>
      <xdr:rowOff>1104900</xdr:rowOff>
    </xdr:to>
    <xdr:pic>
      <xdr:nvPicPr>
        <xdr:cNvPr id="85" name="图片 84" descr="SJ4886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6150" y="8666480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16</xdr:row>
      <xdr:rowOff>25400</xdr:rowOff>
    </xdr:from>
    <xdr:to>
      <xdr:col>3</xdr:col>
      <xdr:colOff>1162050</xdr:colOff>
      <xdr:row>16</xdr:row>
      <xdr:rowOff>1104900</xdr:rowOff>
    </xdr:to>
    <xdr:pic>
      <xdr:nvPicPr>
        <xdr:cNvPr id="86" name="图片 85" descr="SJ4887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6150" y="9936480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17</xdr:row>
      <xdr:rowOff>25400</xdr:rowOff>
    </xdr:from>
    <xdr:to>
      <xdr:col>3</xdr:col>
      <xdr:colOff>1162050</xdr:colOff>
      <xdr:row>17</xdr:row>
      <xdr:rowOff>1104900</xdr:rowOff>
    </xdr:to>
    <xdr:pic>
      <xdr:nvPicPr>
        <xdr:cNvPr id="87" name="图片 86" descr="SN19622-S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6150" y="11206480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18</xdr:row>
      <xdr:rowOff>25400</xdr:rowOff>
    </xdr:from>
    <xdr:to>
      <xdr:col>3</xdr:col>
      <xdr:colOff>1162050</xdr:colOff>
      <xdr:row>18</xdr:row>
      <xdr:rowOff>1104900</xdr:rowOff>
    </xdr:to>
    <xdr:pic>
      <xdr:nvPicPr>
        <xdr:cNvPr id="88" name="图片 87" descr="SN19624-S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6150" y="12476480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19</xdr:row>
      <xdr:rowOff>25400</xdr:rowOff>
    </xdr:from>
    <xdr:to>
      <xdr:col>3</xdr:col>
      <xdr:colOff>1162050</xdr:colOff>
      <xdr:row>19</xdr:row>
      <xdr:rowOff>1104900</xdr:rowOff>
    </xdr:to>
    <xdr:pic>
      <xdr:nvPicPr>
        <xdr:cNvPr id="89" name="图片 88" descr="SN24933-S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6150" y="13746480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13</xdr:row>
      <xdr:rowOff>25400</xdr:rowOff>
    </xdr:from>
    <xdr:to>
      <xdr:col>3</xdr:col>
      <xdr:colOff>1162050</xdr:colOff>
      <xdr:row>13</xdr:row>
      <xdr:rowOff>1104900</xdr:rowOff>
    </xdr:to>
    <xdr:pic>
      <xdr:nvPicPr>
        <xdr:cNvPr id="92" name="图片 4" descr="SE16906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6150" y="6126480"/>
          <a:ext cx="1136650" cy="1079500"/>
        </a:xfrm>
        <a:prstGeom prst="rect">
          <a:avLst/>
        </a:prstGeom>
      </xdr:spPr>
    </xdr:pic>
    <xdr:clientData/>
  </xdr:twoCellAnchor>
  <xdr:twoCellAnchor>
    <xdr:from>
      <xdr:col>6</xdr:col>
      <xdr:colOff>96520</xdr:colOff>
      <xdr:row>11</xdr:row>
      <xdr:rowOff>806450</xdr:rowOff>
    </xdr:from>
    <xdr:to>
      <xdr:col>6</xdr:col>
      <xdr:colOff>919480</xdr:colOff>
      <xdr:row>11</xdr:row>
      <xdr:rowOff>1168400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436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96520</xdr:colOff>
      <xdr:row>12</xdr:row>
      <xdr:rowOff>806450</xdr:rowOff>
    </xdr:from>
    <xdr:to>
      <xdr:col>6</xdr:col>
      <xdr:colOff>919480</xdr:colOff>
      <xdr:row>12</xdr:row>
      <xdr:rowOff>1168400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563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96520</xdr:colOff>
      <xdr:row>13</xdr:row>
      <xdr:rowOff>806450</xdr:rowOff>
    </xdr:from>
    <xdr:to>
      <xdr:col>6</xdr:col>
      <xdr:colOff>919480</xdr:colOff>
      <xdr:row>13</xdr:row>
      <xdr:rowOff>1168400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690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96520</xdr:colOff>
      <xdr:row>14</xdr:row>
      <xdr:rowOff>806450</xdr:rowOff>
    </xdr:from>
    <xdr:to>
      <xdr:col>6</xdr:col>
      <xdr:colOff>919480</xdr:colOff>
      <xdr:row>14</xdr:row>
      <xdr:rowOff>1168400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817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96520</xdr:colOff>
      <xdr:row>15</xdr:row>
      <xdr:rowOff>806450</xdr:rowOff>
    </xdr:from>
    <xdr:to>
      <xdr:col>6</xdr:col>
      <xdr:colOff>919480</xdr:colOff>
      <xdr:row>15</xdr:row>
      <xdr:rowOff>1168400</xdr:rowOff>
    </xdr:to>
    <xdr:pic>
      <xdr:nvPicPr>
        <xdr:cNvPr id="107" name="图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944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96520</xdr:colOff>
      <xdr:row>16</xdr:row>
      <xdr:rowOff>806450</xdr:rowOff>
    </xdr:from>
    <xdr:to>
      <xdr:col>6</xdr:col>
      <xdr:colOff>919480</xdr:colOff>
      <xdr:row>16</xdr:row>
      <xdr:rowOff>1168400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1071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96520</xdr:colOff>
      <xdr:row>17</xdr:row>
      <xdr:rowOff>806450</xdr:rowOff>
    </xdr:from>
    <xdr:to>
      <xdr:col>6</xdr:col>
      <xdr:colOff>919480</xdr:colOff>
      <xdr:row>17</xdr:row>
      <xdr:rowOff>1168400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1198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96520</xdr:colOff>
      <xdr:row>18</xdr:row>
      <xdr:rowOff>806450</xdr:rowOff>
    </xdr:from>
    <xdr:to>
      <xdr:col>6</xdr:col>
      <xdr:colOff>919480</xdr:colOff>
      <xdr:row>18</xdr:row>
      <xdr:rowOff>1168400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1325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96520</xdr:colOff>
      <xdr:row>19</xdr:row>
      <xdr:rowOff>806450</xdr:rowOff>
    </xdr:from>
    <xdr:to>
      <xdr:col>6</xdr:col>
      <xdr:colOff>919480</xdr:colOff>
      <xdr:row>19</xdr:row>
      <xdr:rowOff>1168400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53580" y="14527530"/>
          <a:ext cx="822960" cy="36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A34"/>
  <sheetViews>
    <sheetView tabSelected="1" zoomScale="85" zoomScaleNormal="85" workbookViewId="0">
      <selection activeCell="I15" sqref="I15:N15"/>
    </sheetView>
  </sheetViews>
  <sheetFormatPr defaultColWidth="12.75" defaultRowHeight="15.6"/>
  <cols>
    <col min="1" max="1" width="6.125" style="5" customWidth="1"/>
    <col min="2" max="2" width="10.75" style="6" customWidth="1"/>
    <col min="3" max="3" width="11.75" style="5" customWidth="1"/>
    <col min="4" max="4" width="26.125" style="5" customWidth="1"/>
    <col min="5" max="5" width="19.5" style="7" customWidth="1"/>
    <col min="6" max="6" width="16.75" style="6" customWidth="1"/>
    <col min="7" max="7" width="14.25" style="6" customWidth="1"/>
    <col min="8" max="8" width="18.25" style="6" customWidth="1"/>
    <col min="9" max="14" width="3.75" style="6" customWidth="1"/>
    <col min="15" max="15" width="8" style="5" customWidth="1"/>
    <col min="16" max="16" width="9.75" style="8" customWidth="1"/>
    <col min="17" max="17" width="11.75" style="8" customWidth="1"/>
    <col min="18" max="18" width="10.625" style="9" customWidth="1"/>
    <col min="19" max="19" width="15.75" style="9" customWidth="1"/>
    <col min="20" max="20" width="11.625" style="10" customWidth="1"/>
    <col min="21" max="21" width="11.625" style="11" customWidth="1"/>
    <col min="22" max="22" width="22.25" style="5" customWidth="1"/>
    <col min="23" max="186" width="12.75" style="12" customWidth="1"/>
    <col min="187" max="207" width="9" style="12" customWidth="1"/>
    <col min="208" max="208" width="6.125" style="12" customWidth="1"/>
    <col min="209" max="209" width="8.625" style="12" customWidth="1"/>
    <col min="210" max="16384" width="12.75" style="12"/>
  </cols>
  <sheetData>
    <row r="1" spans="1:189" s="1" customFormat="1" ht="18" customHeight="1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6"/>
      <c r="P1" s="126"/>
      <c r="Q1" s="127"/>
      <c r="R1" s="128"/>
      <c r="S1" s="128"/>
      <c r="T1" s="127"/>
      <c r="U1" s="125"/>
    </row>
    <row r="2" spans="1:189" s="1" customFormat="1" ht="15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30"/>
      <c r="P2" s="130"/>
      <c r="Q2" s="131"/>
      <c r="R2" s="132"/>
      <c r="S2" s="132"/>
      <c r="T2" s="131"/>
      <c r="U2" s="129"/>
    </row>
    <row r="3" spans="1:189" s="1" customFormat="1" ht="13.5" customHeight="1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30"/>
      <c r="P3" s="130"/>
      <c r="Q3" s="131"/>
      <c r="R3" s="132"/>
      <c r="S3" s="132"/>
      <c r="T3" s="131"/>
      <c r="U3" s="129"/>
    </row>
    <row r="4" spans="1:189" s="1" customFormat="1" ht="20.25" customHeight="1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4"/>
      <c r="P4" s="134"/>
      <c r="Q4" s="127"/>
      <c r="R4" s="128"/>
      <c r="S4" s="128"/>
      <c r="T4" s="127"/>
      <c r="U4" s="133"/>
    </row>
    <row r="5" spans="1:189" s="1" customFormat="1" ht="21.75" customHeight="1">
      <c r="A5" s="112"/>
      <c r="B5" s="135"/>
      <c r="C5" s="112"/>
      <c r="D5" s="15"/>
      <c r="E5" s="15"/>
      <c r="G5" s="136" t="s">
        <v>0</v>
      </c>
      <c r="H5" s="114"/>
      <c r="I5" s="15"/>
      <c r="J5" s="15"/>
      <c r="K5" s="15"/>
      <c r="L5" s="15"/>
      <c r="O5" s="39"/>
      <c r="P5" s="39"/>
      <c r="Q5" s="48"/>
      <c r="R5" s="47"/>
      <c r="S5" s="47"/>
      <c r="T5" s="49"/>
      <c r="U5" s="13"/>
    </row>
    <row r="6" spans="1:189" s="1" customFormat="1" ht="21.75" customHeight="1">
      <c r="A6" s="112"/>
      <c r="B6" s="113"/>
      <c r="C6" s="14"/>
      <c r="D6" s="15"/>
      <c r="E6" s="17"/>
      <c r="F6" s="16"/>
      <c r="G6" s="114"/>
      <c r="H6" s="114"/>
      <c r="I6" s="114"/>
      <c r="J6" s="114"/>
      <c r="K6" s="114"/>
      <c r="L6" s="114"/>
      <c r="M6" s="114"/>
      <c r="N6" s="114"/>
      <c r="O6" s="115" t="s">
        <v>1</v>
      </c>
      <c r="P6" s="116"/>
      <c r="Q6" s="116"/>
      <c r="R6" s="50"/>
      <c r="S6" s="117">
        <v>46162</v>
      </c>
      <c r="T6" s="118"/>
      <c r="U6" s="117"/>
      <c r="V6" s="117"/>
    </row>
    <row r="7" spans="1:189" s="2" customFormat="1" ht="31.15" customHeight="1">
      <c r="A7" s="119"/>
      <c r="B7" s="120"/>
      <c r="C7" s="119"/>
      <c r="D7" s="18"/>
      <c r="E7" s="121" t="s">
        <v>2</v>
      </c>
      <c r="F7" s="122"/>
      <c r="G7" s="122"/>
      <c r="H7" s="122"/>
      <c r="I7" s="40"/>
      <c r="J7" s="40"/>
      <c r="K7" s="40"/>
      <c r="L7" s="40"/>
      <c r="M7" s="40"/>
      <c r="N7" s="40"/>
      <c r="O7" s="115" t="s">
        <v>3</v>
      </c>
      <c r="P7" s="116"/>
      <c r="Q7" s="116"/>
      <c r="R7" s="51"/>
      <c r="S7" s="123">
        <v>46208</v>
      </c>
      <c r="T7" s="124"/>
      <c r="U7" s="123"/>
      <c r="V7" s="123"/>
    </row>
    <row r="8" spans="1:189" s="3" customFormat="1" ht="44.1" customHeight="1">
      <c r="A8" s="104" t="s">
        <v>4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6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</row>
    <row r="9" spans="1:189" s="1" customFormat="1" ht="21" customHeight="1">
      <c r="A9" s="68" t="s">
        <v>5</v>
      </c>
      <c r="B9" s="70" t="s">
        <v>6</v>
      </c>
      <c r="C9" s="70" t="s">
        <v>7</v>
      </c>
      <c r="D9" s="70" t="s">
        <v>8</v>
      </c>
      <c r="E9" s="72" t="s">
        <v>9</v>
      </c>
      <c r="F9" s="70" t="s">
        <v>10</v>
      </c>
      <c r="G9" s="70" t="s">
        <v>11</v>
      </c>
      <c r="H9" s="70" t="s">
        <v>12</v>
      </c>
      <c r="I9" s="70" t="s">
        <v>13</v>
      </c>
      <c r="J9" s="70"/>
      <c r="K9" s="70"/>
      <c r="L9" s="70"/>
      <c r="M9" s="110"/>
      <c r="N9" s="110"/>
      <c r="O9" s="74" t="s">
        <v>14</v>
      </c>
      <c r="P9" s="76" t="s">
        <v>15</v>
      </c>
      <c r="Q9" s="76" t="s">
        <v>16</v>
      </c>
      <c r="R9" s="70" t="s">
        <v>17</v>
      </c>
      <c r="S9" s="70" t="s">
        <v>18</v>
      </c>
      <c r="T9" s="78" t="s">
        <v>19</v>
      </c>
      <c r="U9" s="70" t="s">
        <v>20</v>
      </c>
      <c r="V9" s="108" t="s">
        <v>21</v>
      </c>
    </row>
    <row r="10" spans="1:189" s="1" customFormat="1" ht="21" customHeight="1">
      <c r="A10" s="69"/>
      <c r="B10" s="71"/>
      <c r="C10" s="71"/>
      <c r="D10" s="71"/>
      <c r="E10" s="73"/>
      <c r="F10" s="71"/>
      <c r="G10" s="71"/>
      <c r="H10" s="71"/>
      <c r="I10" s="111"/>
      <c r="J10" s="111"/>
      <c r="K10" s="111"/>
      <c r="L10" s="111"/>
      <c r="M10" s="111"/>
      <c r="N10" s="111"/>
      <c r="O10" s="75"/>
      <c r="P10" s="77"/>
      <c r="Q10" s="77"/>
      <c r="R10" s="71"/>
      <c r="S10" s="71"/>
      <c r="T10" s="79"/>
      <c r="U10" s="71"/>
      <c r="V10" s="109"/>
    </row>
    <row r="11" spans="1:189" s="1" customFormat="1" ht="53.1" customHeight="1">
      <c r="A11" s="19" t="s">
        <v>22</v>
      </c>
      <c r="B11" s="20" t="s">
        <v>23</v>
      </c>
      <c r="C11" s="20" t="s">
        <v>24</v>
      </c>
      <c r="D11" s="20" t="s">
        <v>25</v>
      </c>
      <c r="E11" s="73"/>
      <c r="F11" s="20" t="s">
        <v>26</v>
      </c>
      <c r="G11" s="20" t="s">
        <v>27</v>
      </c>
      <c r="H11" s="20" t="s">
        <v>28</v>
      </c>
      <c r="I11" s="20">
        <v>4</v>
      </c>
      <c r="J11" s="20">
        <v>5</v>
      </c>
      <c r="K11" s="20">
        <v>6</v>
      </c>
      <c r="L11" s="20">
        <v>7</v>
      </c>
      <c r="M11" s="20">
        <v>8</v>
      </c>
      <c r="N11" s="20">
        <v>9</v>
      </c>
      <c r="O11" s="41" t="s">
        <v>29</v>
      </c>
      <c r="P11" s="42" t="s">
        <v>30</v>
      </c>
      <c r="Q11" s="42" t="s">
        <v>31</v>
      </c>
      <c r="R11" s="20" t="s">
        <v>32</v>
      </c>
      <c r="S11" s="20" t="s">
        <v>33</v>
      </c>
      <c r="T11" s="52" t="s">
        <v>34</v>
      </c>
      <c r="U11" s="20" t="s">
        <v>35</v>
      </c>
      <c r="V11" s="53" t="s">
        <v>36</v>
      </c>
      <c r="X11" s="20" t="s">
        <v>32</v>
      </c>
    </row>
    <row r="12" spans="1:189" s="4" customFormat="1" ht="100.15" customHeight="1">
      <c r="A12" s="21">
        <v>1</v>
      </c>
      <c r="B12" s="22" t="s">
        <v>37</v>
      </c>
      <c r="C12" s="23" t="s">
        <v>38</v>
      </c>
      <c r="D12" s="24"/>
      <c r="E12" s="23"/>
      <c r="F12" s="25" t="s">
        <v>39</v>
      </c>
      <c r="G12" s="26" t="s">
        <v>40</v>
      </c>
      <c r="H12" s="23" t="s">
        <v>41</v>
      </c>
      <c r="I12" s="107" t="s">
        <v>42</v>
      </c>
      <c r="J12" s="107"/>
      <c r="K12" s="107"/>
      <c r="L12" s="107"/>
      <c r="M12" s="107"/>
      <c r="N12" s="107"/>
      <c r="O12" s="43">
        <v>120</v>
      </c>
      <c r="P12" s="23">
        <v>1.1100000000000001</v>
      </c>
      <c r="Q12" s="54">
        <f t="shared" ref="Q12:Q20" si="0">P12*O12</f>
        <v>133.19999999999999</v>
      </c>
      <c r="R12" s="55">
        <v>4.4400000000000004</v>
      </c>
      <c r="S12" s="56">
        <v>2.5</v>
      </c>
      <c r="T12" s="56">
        <v>0.7</v>
      </c>
      <c r="U12" s="55">
        <f t="shared" ref="U12:U20" si="1">T12+S12</f>
        <v>3.2</v>
      </c>
      <c r="V12" s="57">
        <f>R12*O12+Q12*U12</f>
        <v>959.04</v>
      </c>
      <c r="W12" s="4" t="s">
        <v>43</v>
      </c>
      <c r="X12" s="55">
        <v>4.67</v>
      </c>
    </row>
    <row r="13" spans="1:189" s="4" customFormat="1" ht="100.15" customHeight="1">
      <c r="A13" s="21">
        <v>2</v>
      </c>
      <c r="B13" s="22" t="s">
        <v>37</v>
      </c>
      <c r="C13" s="23" t="s">
        <v>44</v>
      </c>
      <c r="D13" s="24"/>
      <c r="E13" s="23"/>
      <c r="F13" s="25" t="s">
        <v>39</v>
      </c>
      <c r="G13" s="26" t="s">
        <v>40</v>
      </c>
      <c r="H13" s="23" t="s">
        <v>41</v>
      </c>
      <c r="I13" s="107" t="s">
        <v>42</v>
      </c>
      <c r="J13" s="107"/>
      <c r="K13" s="107"/>
      <c r="L13" s="107"/>
      <c r="M13" s="107"/>
      <c r="N13" s="107"/>
      <c r="O13" s="43">
        <v>120</v>
      </c>
      <c r="P13" s="23">
        <v>2.2400000000000002</v>
      </c>
      <c r="Q13" s="54">
        <f t="shared" si="0"/>
        <v>268.8</v>
      </c>
      <c r="R13" s="55">
        <v>11.08</v>
      </c>
      <c r="S13" s="56">
        <v>2.5</v>
      </c>
      <c r="T13" s="56">
        <v>0.34</v>
      </c>
      <c r="U13" s="55">
        <f t="shared" si="1"/>
        <v>2.84</v>
      </c>
      <c r="V13" s="57">
        <f t="shared" ref="V13:V20" si="2">R13*O13+Q13*U13</f>
        <v>2092.9920000000002</v>
      </c>
      <c r="W13" s="4" t="s">
        <v>45</v>
      </c>
      <c r="X13" s="55">
        <v>11.66</v>
      </c>
    </row>
    <row r="14" spans="1:189" s="4" customFormat="1" ht="100.15" customHeight="1">
      <c r="A14" s="21">
        <v>3</v>
      </c>
      <c r="B14" s="22" t="s">
        <v>37</v>
      </c>
      <c r="C14" s="23" t="s">
        <v>46</v>
      </c>
      <c r="D14" s="24"/>
      <c r="E14" s="23"/>
      <c r="F14" s="25" t="s">
        <v>39</v>
      </c>
      <c r="G14" s="26" t="s">
        <v>40</v>
      </c>
      <c r="H14" s="23" t="s">
        <v>41</v>
      </c>
      <c r="I14" s="107" t="s">
        <v>42</v>
      </c>
      <c r="J14" s="107"/>
      <c r="K14" s="107"/>
      <c r="L14" s="107"/>
      <c r="M14" s="107"/>
      <c r="N14" s="107"/>
      <c r="O14" s="43">
        <v>70</v>
      </c>
      <c r="P14" s="23">
        <v>3.7</v>
      </c>
      <c r="Q14" s="54">
        <f t="shared" si="0"/>
        <v>259</v>
      </c>
      <c r="R14" s="55">
        <v>22.16</v>
      </c>
      <c r="S14" s="56">
        <v>2.5</v>
      </c>
      <c r="T14" s="56">
        <v>0.09</v>
      </c>
      <c r="U14" s="55">
        <f t="shared" si="1"/>
        <v>2.59</v>
      </c>
      <c r="V14" s="57">
        <f t="shared" si="2"/>
        <v>2222.0100000000002</v>
      </c>
      <c r="W14" s="4" t="s">
        <v>47</v>
      </c>
      <c r="X14" s="55">
        <v>23.33</v>
      </c>
    </row>
    <row r="15" spans="1:189" s="4" customFormat="1" ht="100.15" customHeight="1">
      <c r="A15" s="21">
        <v>4</v>
      </c>
      <c r="B15" s="22" t="s">
        <v>48</v>
      </c>
      <c r="C15" s="23" t="s">
        <v>49</v>
      </c>
      <c r="D15" s="24"/>
      <c r="E15" s="23"/>
      <c r="F15" s="25" t="s">
        <v>39</v>
      </c>
      <c r="G15" s="26" t="s">
        <v>40</v>
      </c>
      <c r="H15" s="23" t="s">
        <v>41</v>
      </c>
      <c r="I15" s="103" t="s">
        <v>50</v>
      </c>
      <c r="J15" s="103"/>
      <c r="K15" s="103"/>
      <c r="L15" s="103"/>
      <c r="M15" s="103"/>
      <c r="N15" s="103"/>
      <c r="O15" s="43">
        <v>85</v>
      </c>
      <c r="P15" s="23">
        <v>2.06</v>
      </c>
      <c r="Q15" s="54">
        <f t="shared" si="0"/>
        <v>175.1</v>
      </c>
      <c r="R15" s="55">
        <v>3.33</v>
      </c>
      <c r="S15" s="56">
        <v>2.5</v>
      </c>
      <c r="T15" s="56">
        <v>0.76</v>
      </c>
      <c r="U15" s="55">
        <f t="shared" si="1"/>
        <v>3.26</v>
      </c>
      <c r="V15" s="57">
        <f t="shared" si="2"/>
        <v>853.87599999999998</v>
      </c>
      <c r="W15" s="4" t="s">
        <v>43</v>
      </c>
      <c r="X15" s="55">
        <v>3.5</v>
      </c>
    </row>
    <row r="16" spans="1:189" s="4" customFormat="1" ht="100.15" customHeight="1">
      <c r="A16" s="21">
        <v>5</v>
      </c>
      <c r="B16" s="22" t="s">
        <v>48</v>
      </c>
      <c r="C16" s="23" t="s">
        <v>51</v>
      </c>
      <c r="D16" s="24"/>
      <c r="E16" s="23"/>
      <c r="F16" s="25" t="s">
        <v>39</v>
      </c>
      <c r="G16" s="26" t="s">
        <v>40</v>
      </c>
      <c r="H16" s="23" t="s">
        <v>41</v>
      </c>
      <c r="I16" s="103" t="s">
        <v>50</v>
      </c>
      <c r="J16" s="103"/>
      <c r="K16" s="103"/>
      <c r="L16" s="103"/>
      <c r="M16" s="103"/>
      <c r="N16" s="103"/>
      <c r="O16" s="43">
        <v>85</v>
      </c>
      <c r="P16" s="23">
        <v>2.4900000000000002</v>
      </c>
      <c r="Q16" s="54">
        <f t="shared" si="0"/>
        <v>211.65</v>
      </c>
      <c r="R16" s="55">
        <v>5.54</v>
      </c>
      <c r="S16" s="56">
        <v>2.5</v>
      </c>
      <c r="T16" s="56">
        <v>0.62</v>
      </c>
      <c r="U16" s="55">
        <f t="shared" si="1"/>
        <v>3.12</v>
      </c>
      <c r="V16" s="57">
        <f t="shared" si="2"/>
        <v>1131.248</v>
      </c>
      <c r="W16" s="4" t="s">
        <v>45</v>
      </c>
      <c r="X16" s="55">
        <v>5.83</v>
      </c>
    </row>
    <row r="17" spans="1:209" s="4" customFormat="1" ht="100.15" customHeight="1">
      <c r="A17" s="21">
        <v>6</v>
      </c>
      <c r="B17" s="22" t="s">
        <v>48</v>
      </c>
      <c r="C17" s="23" t="s">
        <v>52</v>
      </c>
      <c r="D17" s="24"/>
      <c r="E17" s="23"/>
      <c r="F17" s="25" t="s">
        <v>39</v>
      </c>
      <c r="G17" s="26" t="s">
        <v>40</v>
      </c>
      <c r="H17" s="23" t="s">
        <v>41</v>
      </c>
      <c r="I17" s="103" t="s">
        <v>50</v>
      </c>
      <c r="J17" s="103"/>
      <c r="K17" s="103"/>
      <c r="L17" s="103"/>
      <c r="M17" s="103"/>
      <c r="N17" s="103"/>
      <c r="O17" s="43">
        <v>45</v>
      </c>
      <c r="P17" s="23">
        <v>3.18</v>
      </c>
      <c r="Q17" s="54">
        <f t="shared" si="0"/>
        <v>143.1</v>
      </c>
      <c r="R17" s="55">
        <v>11.08</v>
      </c>
      <c r="S17" s="56">
        <v>2.5</v>
      </c>
      <c r="T17" s="56">
        <v>0.41</v>
      </c>
      <c r="U17" s="55">
        <f t="shared" si="1"/>
        <v>2.91</v>
      </c>
      <c r="V17" s="57">
        <f t="shared" si="2"/>
        <v>915.02099999999996</v>
      </c>
      <c r="W17" s="4" t="s">
        <v>47</v>
      </c>
      <c r="X17" s="55">
        <v>11.66</v>
      </c>
    </row>
    <row r="18" spans="1:209" s="4" customFormat="1" ht="100.15" customHeight="1">
      <c r="A18" s="21">
        <v>7</v>
      </c>
      <c r="B18" s="22" t="s">
        <v>53</v>
      </c>
      <c r="C18" s="23" t="s">
        <v>54</v>
      </c>
      <c r="D18" s="24"/>
      <c r="E18" s="23"/>
      <c r="F18" s="25" t="s">
        <v>39</v>
      </c>
      <c r="G18" s="26" t="s">
        <v>40</v>
      </c>
      <c r="H18" s="23" t="s">
        <v>41</v>
      </c>
      <c r="I18" s="103" t="s">
        <v>55</v>
      </c>
      <c r="J18" s="103"/>
      <c r="K18" s="103"/>
      <c r="L18" s="103"/>
      <c r="M18" s="103"/>
      <c r="N18" s="103"/>
      <c r="O18" s="43">
        <v>80</v>
      </c>
      <c r="P18" s="23">
        <v>1.51</v>
      </c>
      <c r="Q18" s="54">
        <f t="shared" si="0"/>
        <v>120.8</v>
      </c>
      <c r="R18" s="55">
        <v>2.21</v>
      </c>
      <c r="S18" s="56">
        <v>2.5</v>
      </c>
      <c r="T18" s="56">
        <v>1.21</v>
      </c>
      <c r="U18" s="55">
        <f t="shared" si="1"/>
        <v>3.71</v>
      </c>
      <c r="V18" s="57">
        <f t="shared" si="2"/>
        <v>624.96799999999996</v>
      </c>
      <c r="W18" s="4" t="s">
        <v>43</v>
      </c>
      <c r="X18" s="55">
        <v>2.33</v>
      </c>
    </row>
    <row r="19" spans="1:209" s="4" customFormat="1" ht="100.15" customHeight="1">
      <c r="A19" s="21">
        <v>8</v>
      </c>
      <c r="B19" s="22" t="s">
        <v>53</v>
      </c>
      <c r="C19" s="23" t="s">
        <v>56</v>
      </c>
      <c r="D19" s="24"/>
      <c r="E19" s="23"/>
      <c r="F19" s="25" t="s">
        <v>39</v>
      </c>
      <c r="G19" s="26" t="s">
        <v>40</v>
      </c>
      <c r="H19" s="23" t="s">
        <v>41</v>
      </c>
      <c r="I19" s="103" t="s">
        <v>55</v>
      </c>
      <c r="J19" s="103"/>
      <c r="K19" s="103"/>
      <c r="L19" s="103"/>
      <c r="M19" s="103"/>
      <c r="N19" s="103"/>
      <c r="O19" s="43">
        <v>80</v>
      </c>
      <c r="P19" s="23">
        <v>1.92</v>
      </c>
      <c r="Q19" s="54">
        <f t="shared" si="0"/>
        <v>153.6</v>
      </c>
      <c r="R19" s="55">
        <v>5.54</v>
      </c>
      <c r="S19" s="56">
        <v>2.5</v>
      </c>
      <c r="T19" s="56">
        <v>0.95</v>
      </c>
      <c r="U19" s="55">
        <f t="shared" si="1"/>
        <v>3.45</v>
      </c>
      <c r="V19" s="57">
        <f t="shared" si="2"/>
        <v>973.12</v>
      </c>
      <c r="W19" s="4" t="s">
        <v>45</v>
      </c>
      <c r="X19" s="55">
        <v>5.83</v>
      </c>
    </row>
    <row r="20" spans="1:209" s="4" customFormat="1" ht="100.15" customHeight="1">
      <c r="A20" s="21">
        <v>9</v>
      </c>
      <c r="B20" s="22" t="s">
        <v>53</v>
      </c>
      <c r="C20" s="23" t="s">
        <v>57</v>
      </c>
      <c r="D20" s="24"/>
      <c r="E20" s="23"/>
      <c r="F20" s="25" t="s">
        <v>39</v>
      </c>
      <c r="G20" s="26" t="s">
        <v>40</v>
      </c>
      <c r="H20" s="23" t="s">
        <v>41</v>
      </c>
      <c r="I20" s="103" t="s">
        <v>55</v>
      </c>
      <c r="J20" s="103"/>
      <c r="K20" s="103"/>
      <c r="L20" s="103"/>
      <c r="M20" s="103"/>
      <c r="N20" s="103"/>
      <c r="O20" s="43">
        <v>40</v>
      </c>
      <c r="P20" s="23">
        <v>3.43</v>
      </c>
      <c r="Q20" s="54">
        <f t="shared" si="0"/>
        <v>137.19999999999999</v>
      </c>
      <c r="R20" s="55">
        <v>11.08</v>
      </c>
      <c r="S20" s="56">
        <v>2.5</v>
      </c>
      <c r="T20" s="56">
        <v>0.59</v>
      </c>
      <c r="U20" s="55">
        <f t="shared" si="1"/>
        <v>3.09</v>
      </c>
      <c r="V20" s="57">
        <f t="shared" si="2"/>
        <v>867.14800000000002</v>
      </c>
      <c r="W20" s="4" t="s">
        <v>47</v>
      </c>
      <c r="X20" s="55">
        <v>11.66</v>
      </c>
    </row>
    <row r="21" spans="1:209" s="3" customFormat="1" ht="16.149999999999999" customHeight="1">
      <c r="A21" s="92"/>
      <c r="B21" s="93"/>
      <c r="C21" s="93"/>
      <c r="D21" s="93"/>
      <c r="E21" s="28"/>
      <c r="F21" s="28"/>
      <c r="G21" s="29"/>
      <c r="H21" s="30"/>
      <c r="I21" s="28"/>
      <c r="J21" s="28"/>
      <c r="K21" s="28"/>
      <c r="L21" s="28"/>
      <c r="M21" s="28"/>
      <c r="N21" s="28"/>
      <c r="O21" s="27"/>
      <c r="P21" s="44"/>
      <c r="Q21" s="44"/>
      <c r="R21" s="44"/>
      <c r="S21" s="44"/>
      <c r="T21" s="58"/>
      <c r="U21" s="59" t="s">
        <v>58</v>
      </c>
      <c r="V21" s="60">
        <f>O22*0.3</f>
        <v>217.5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</row>
    <row r="22" spans="1:209" s="3" customFormat="1" ht="16.149999999999999" customHeight="1">
      <c r="A22" s="94" t="s">
        <v>59</v>
      </c>
      <c r="B22" s="95"/>
      <c r="C22" s="95"/>
      <c r="D22" s="95"/>
      <c r="E22" s="32"/>
      <c r="F22" s="32"/>
      <c r="G22" s="33"/>
      <c r="H22" s="34"/>
      <c r="I22" s="32"/>
      <c r="J22" s="32"/>
      <c r="K22" s="32"/>
      <c r="L22" s="32"/>
      <c r="M22" s="32"/>
      <c r="N22" s="32"/>
      <c r="O22" s="31">
        <f>SUM(O12:O20)</f>
        <v>725</v>
      </c>
      <c r="P22" s="45"/>
      <c r="Q22" s="45">
        <f>SUM(Q12:Q20)</f>
        <v>1602.45</v>
      </c>
      <c r="R22" s="45"/>
      <c r="S22" s="45"/>
      <c r="T22" s="61"/>
      <c r="U22" s="61"/>
      <c r="V22" s="62">
        <f>SUM(V12:V20)</f>
        <v>10639.423000000001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</row>
    <row r="23" spans="1:209" s="3" customFormat="1" ht="17.4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63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</row>
    <row r="24" spans="1:209" s="3" customFormat="1" ht="41.1" customHeight="1">
      <c r="A24" s="96"/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8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</row>
    <row r="25" spans="1:209" s="3" customFormat="1" ht="38.1" customHeight="1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46"/>
      <c r="P25" s="46"/>
      <c r="Q25" s="46"/>
      <c r="R25" s="46"/>
      <c r="S25" s="46"/>
      <c r="T25" s="64"/>
      <c r="U25" s="64"/>
      <c r="V25" s="65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</row>
    <row r="26" spans="1:209" s="3" customFormat="1" ht="38.1" customHeight="1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46"/>
      <c r="P26" s="46"/>
      <c r="Q26" s="46"/>
      <c r="R26" s="46"/>
      <c r="S26" s="46"/>
      <c r="T26" s="64"/>
      <c r="U26" s="64"/>
      <c r="V26" s="65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</row>
    <row r="27" spans="1:209" s="3" customFormat="1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100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</row>
    <row r="28" spans="1:209" s="3" customFormat="1" ht="30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</row>
    <row r="29" spans="1:209" s="3" customFormat="1" ht="17.45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1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</row>
    <row r="30" spans="1:209" s="3" customFormat="1">
      <c r="A30" s="82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4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</row>
    <row r="31" spans="1:209" s="3" customFormat="1">
      <c r="A31" s="85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7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</row>
    <row r="32" spans="1:209" s="3" customFormat="1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90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</row>
    <row r="33" spans="1:189" s="3" customFormat="1" ht="44.1" customHeight="1">
      <c r="A33" s="91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90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</row>
    <row r="34" spans="1:189" s="3" customForma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7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</row>
  </sheetData>
  <mergeCells count="52">
    <mergeCell ref="A1:U1"/>
    <mergeCell ref="A2:U2"/>
    <mergeCell ref="A3:U3"/>
    <mergeCell ref="A4:U4"/>
    <mergeCell ref="A5:C5"/>
    <mergeCell ref="G5:H5"/>
    <mergeCell ref="A6:B6"/>
    <mergeCell ref="G6:N6"/>
    <mergeCell ref="O6:Q6"/>
    <mergeCell ref="S6:V6"/>
    <mergeCell ref="A7:C7"/>
    <mergeCell ref="E7:H7"/>
    <mergeCell ref="O7:Q7"/>
    <mergeCell ref="S7:V7"/>
    <mergeCell ref="A8:V8"/>
    <mergeCell ref="I12:N12"/>
    <mergeCell ref="I13:N13"/>
    <mergeCell ref="I14:N14"/>
    <mergeCell ref="I15:N15"/>
    <mergeCell ref="V9:V10"/>
    <mergeCell ref="I9:N10"/>
    <mergeCell ref="I16:N16"/>
    <mergeCell ref="I17:N17"/>
    <mergeCell ref="I18:N18"/>
    <mergeCell ref="I19:N19"/>
    <mergeCell ref="I20:N20"/>
    <mergeCell ref="A21:D21"/>
    <mergeCell ref="A22:D22"/>
    <mergeCell ref="A24:V24"/>
    <mergeCell ref="A27:V27"/>
    <mergeCell ref="A28:V28"/>
    <mergeCell ref="A29:V29"/>
    <mergeCell ref="A30:V30"/>
    <mergeCell ref="A31:V31"/>
    <mergeCell ref="A32:V32"/>
    <mergeCell ref="A33:V33"/>
    <mergeCell ref="A34:V34"/>
    <mergeCell ref="A9:A10"/>
    <mergeCell ref="B9:B10"/>
    <mergeCell ref="C9:C10"/>
    <mergeCell ref="D9:D10"/>
    <mergeCell ref="E9:E11"/>
    <mergeCell ref="F9:F10"/>
    <mergeCell ref="G9:G10"/>
    <mergeCell ref="H9:H10"/>
    <mergeCell ref="O9:O10"/>
    <mergeCell ref="P9:P10"/>
    <mergeCell ref="Q9:Q10"/>
    <mergeCell ref="R9:R10"/>
    <mergeCell ref="S9:S10"/>
    <mergeCell ref="T9:T10"/>
    <mergeCell ref="U9:U10"/>
  </mergeCells>
  <pageMargins left="0" right="0" top="0" bottom="0" header="0" footer="0"/>
  <pageSetup paperSize="9" scale="55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62E1E3-534F-49C9-BF85-4BD9084000D6}"/>
</file>

<file path=customXml/itemProps2.xml><?xml version="1.0" encoding="utf-8"?>
<ds:datastoreItem xmlns:ds="http://schemas.openxmlformats.org/officeDocument/2006/customXml" ds:itemID="{275DE256-259F-4C9F-A11D-AC73E1F33677}"/>
</file>

<file path=customXml/itemProps3.xml><?xml version="1.0" encoding="utf-8"?>
<ds:datastoreItem xmlns:ds="http://schemas.openxmlformats.org/officeDocument/2006/customXml" ds:itemID="{C0ED4CEE-1D16-4CD1-9DC9-9ABEC0609C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/>
  <cp:revision/>
  <dcterms:created xsi:type="dcterms:W3CDTF">2018-11-30T09:18:00Z</dcterms:created>
  <dcterms:modified xsi:type="dcterms:W3CDTF">2026-07-10T20:17:23Z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210DB6ED1FB149EA99070046972CF802_13</vt:lpwstr>
  </property>
  <property fmtid="{D5CDD505-2E9C-101B-9397-08002B2CF9AE}" pid="4" name="ContentTypeId">
    <vt:lpwstr>0x01010097D896C61A3BD54DA4C33647D94B7559</vt:lpwstr>
  </property>
  <property fmtid="{D5CDD505-2E9C-101B-9397-08002B2CF9AE}" pid="5" name="Order">
    <vt:r8>7141700</vt:r8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