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ucasCavalcante\Desktop\Relatorio_Passivos_Guardian\Relat-rios-Passivo\"/>
    </mc:Choice>
  </mc:AlternateContent>
  <xr:revisionPtr revIDLastSave="0" documentId="13_ncr:1_{6A0AF7EF-8801-4B64-806B-DE4B46290199}" xr6:coauthVersionLast="47" xr6:coauthVersionMax="47" xr10:uidLastSave="{00000000-0000-0000-0000-000000000000}"/>
  <bookViews>
    <workbookView xWindow="-28920" yWindow="-120" windowWidth="29040" windowHeight="15720" xr2:uid="{6A27619D-CDB8-4F4E-8542-BA89588784BC}"/>
  </bookViews>
  <sheets>
    <sheet name="Planilh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7" i="1" l="1"/>
  <c r="G116" i="1"/>
  <c r="G115" i="1"/>
  <c r="G114" i="1"/>
  <c r="G113" i="1"/>
  <c r="G112" i="1"/>
  <c r="G111" i="1"/>
  <c r="G110" i="1"/>
  <c r="G109" i="1"/>
  <c r="G102" i="1"/>
  <c r="G101" i="1"/>
  <c r="G100" i="1"/>
  <c r="G99" i="1"/>
  <c r="G97" i="1"/>
  <c r="G96" i="1"/>
  <c r="G95" i="1"/>
  <c r="G94" i="1"/>
  <c r="G93" i="1"/>
  <c r="G92" i="1"/>
  <c r="G91" i="1"/>
  <c r="G90" i="1"/>
  <c r="G89" i="1"/>
  <c r="G82" i="1"/>
  <c r="G81" i="1"/>
  <c r="G80" i="1"/>
  <c r="G79" i="1"/>
  <c r="G77" i="1"/>
  <c r="G76" i="1"/>
  <c r="G75" i="1"/>
  <c r="G74" i="1"/>
  <c r="G73" i="1"/>
  <c r="G72" i="1"/>
  <c r="G71" i="1"/>
  <c r="G70" i="1"/>
  <c r="G69" i="1"/>
  <c r="G62" i="1"/>
  <c r="G61" i="1"/>
  <c r="G60" i="1"/>
  <c r="G59" i="1"/>
  <c r="G57" i="1"/>
  <c r="G56" i="1"/>
  <c r="G55" i="1"/>
  <c r="G54" i="1"/>
  <c r="G53" i="1"/>
  <c r="G52" i="1"/>
  <c r="G51" i="1"/>
  <c r="G50" i="1"/>
  <c r="G49" i="1"/>
  <c r="G42" i="1"/>
  <c r="G41" i="1"/>
  <c r="G40" i="1"/>
  <c r="G39" i="1"/>
  <c r="G37" i="1"/>
  <c r="G36" i="1"/>
  <c r="G35" i="1"/>
  <c r="G34" i="1"/>
  <c r="G33" i="1"/>
  <c r="G32" i="1"/>
  <c r="G31" i="1"/>
  <c r="G30" i="1"/>
  <c r="G29" i="1"/>
  <c r="G22" i="1"/>
  <c r="G21" i="1"/>
  <c r="G20" i="1"/>
  <c r="G19" i="1"/>
  <c r="G17" i="1"/>
  <c r="G16" i="1"/>
  <c r="G15" i="1"/>
  <c r="G14" i="1"/>
  <c r="G13" i="1"/>
  <c r="G12" i="1"/>
  <c r="G11" i="1"/>
  <c r="G10" i="1"/>
  <c r="G9" i="1"/>
  <c r="G2" i="1"/>
  <c r="D118" i="1"/>
  <c r="D117" i="1"/>
  <c r="D116" i="1"/>
  <c r="D112" i="1"/>
  <c r="D111" i="1"/>
  <c r="D110" i="1"/>
  <c r="D109" i="1"/>
  <c r="D108" i="1"/>
  <c r="D107" i="1"/>
  <c r="D106" i="1"/>
  <c r="D102" i="1"/>
  <c r="D101" i="1"/>
  <c r="D100" i="1"/>
  <c r="D99" i="1"/>
  <c r="D98" i="1"/>
  <c r="D97" i="1"/>
  <c r="D96" i="1"/>
  <c r="D92" i="1"/>
  <c r="D91" i="1"/>
  <c r="D90" i="1"/>
  <c r="D89" i="1"/>
  <c r="D88" i="1"/>
  <c r="D87" i="1"/>
  <c r="D86" i="1"/>
  <c r="D82" i="1"/>
  <c r="D81" i="1"/>
  <c r="D80" i="1"/>
  <c r="D79" i="1"/>
  <c r="D78" i="1"/>
  <c r="D77" i="1"/>
  <c r="D76" i="1"/>
  <c r="D72" i="1"/>
  <c r="D71" i="1"/>
  <c r="D70" i="1"/>
  <c r="D69" i="1"/>
  <c r="D68" i="1"/>
  <c r="D67" i="1"/>
  <c r="D66" i="1"/>
  <c r="D62" i="1"/>
  <c r="D61" i="1"/>
  <c r="D60" i="1"/>
  <c r="D59" i="1"/>
  <c r="D58" i="1"/>
  <c r="D57" i="1"/>
  <c r="D56" i="1"/>
  <c r="D52" i="1"/>
  <c r="D51" i="1"/>
  <c r="D50" i="1"/>
  <c r="D49" i="1"/>
  <c r="D48" i="1"/>
  <c r="D47" i="1"/>
  <c r="D46" i="1"/>
  <c r="D42" i="1"/>
  <c r="D41" i="1"/>
  <c r="D40" i="1"/>
  <c r="D39" i="1"/>
  <c r="D38" i="1"/>
  <c r="D37" i="1"/>
  <c r="D36" i="1"/>
  <c r="D32" i="1"/>
  <c r="D31" i="1"/>
  <c r="D30" i="1"/>
  <c r="D29" i="1"/>
  <c r="D28" i="1"/>
  <c r="D27" i="1"/>
  <c r="D26" i="1"/>
  <c r="D22" i="1"/>
  <c r="D21" i="1"/>
  <c r="D20" i="1"/>
  <c r="D19" i="1"/>
  <c r="D18" i="1"/>
  <c r="D17" i="1"/>
  <c r="D16" i="1"/>
  <c r="D12" i="1"/>
  <c r="D11" i="1"/>
  <c r="D10" i="1"/>
  <c r="D9" i="1"/>
  <c r="D8" i="1"/>
  <c r="D7" i="1"/>
  <c r="D6" i="1"/>
  <c r="D2" i="1"/>
  <c r="B118" i="1"/>
  <c r="G118" i="1" s="1"/>
  <c r="B117" i="1"/>
  <c r="B116" i="1"/>
  <c r="B115" i="1"/>
  <c r="D115" i="1" s="1"/>
  <c r="B114" i="1"/>
  <c r="D114" i="1" s="1"/>
  <c r="B113" i="1"/>
  <c r="D113" i="1" s="1"/>
  <c r="B112" i="1"/>
  <c r="B111" i="1"/>
  <c r="B110" i="1"/>
  <c r="B109" i="1"/>
  <c r="B108" i="1"/>
  <c r="G108" i="1" s="1"/>
  <c r="B107" i="1"/>
  <c r="G107" i="1" s="1"/>
  <c r="B106" i="1"/>
  <c r="G106" i="1" s="1"/>
  <c r="B105" i="1"/>
  <c r="D105" i="1" s="1"/>
  <c r="B104" i="1"/>
  <c r="D104" i="1" s="1"/>
  <c r="B103" i="1"/>
  <c r="D103" i="1" s="1"/>
  <c r="B102" i="1"/>
  <c r="B101" i="1"/>
  <c r="B100" i="1"/>
  <c r="B99" i="1"/>
  <c r="B98" i="1"/>
  <c r="G98" i="1" s="1"/>
  <c r="B97" i="1"/>
  <c r="B96" i="1"/>
  <c r="B95" i="1"/>
  <c r="D95" i="1" s="1"/>
  <c r="B94" i="1"/>
  <c r="D94" i="1" s="1"/>
  <c r="B93" i="1"/>
  <c r="D93" i="1" s="1"/>
  <c r="B92" i="1"/>
  <c r="B91" i="1"/>
  <c r="B90" i="1"/>
  <c r="B89" i="1"/>
  <c r="B88" i="1"/>
  <c r="G88" i="1" s="1"/>
  <c r="B87" i="1"/>
  <c r="G87" i="1" s="1"/>
  <c r="B86" i="1"/>
  <c r="G86" i="1" s="1"/>
  <c r="B85" i="1"/>
  <c r="D85" i="1" s="1"/>
  <c r="B84" i="1"/>
  <c r="D84" i="1" s="1"/>
  <c r="B83" i="1"/>
  <c r="D83" i="1" s="1"/>
  <c r="B82" i="1"/>
  <c r="B81" i="1"/>
  <c r="B80" i="1"/>
  <c r="B79" i="1"/>
  <c r="B78" i="1"/>
  <c r="G78" i="1" s="1"/>
  <c r="B77" i="1"/>
  <c r="B76" i="1"/>
  <c r="B75" i="1"/>
  <c r="D75" i="1" s="1"/>
  <c r="B74" i="1"/>
  <c r="D74" i="1" s="1"/>
  <c r="B73" i="1"/>
  <c r="D73" i="1" s="1"/>
  <c r="B72" i="1"/>
  <c r="B71" i="1"/>
  <c r="B70" i="1"/>
  <c r="B69" i="1"/>
  <c r="B68" i="1"/>
  <c r="G68" i="1" s="1"/>
  <c r="B67" i="1"/>
  <c r="G67" i="1" s="1"/>
  <c r="B66" i="1"/>
  <c r="G66" i="1" s="1"/>
  <c r="B65" i="1"/>
  <c r="D65" i="1" s="1"/>
  <c r="B64" i="1"/>
  <c r="D64" i="1" s="1"/>
  <c r="B63" i="1"/>
  <c r="D63" i="1" s="1"/>
  <c r="B62" i="1"/>
  <c r="B61" i="1"/>
  <c r="B60" i="1"/>
  <c r="B59" i="1"/>
  <c r="B58" i="1"/>
  <c r="G58" i="1" s="1"/>
  <c r="B57" i="1"/>
  <c r="B56" i="1"/>
  <c r="B55" i="1"/>
  <c r="D55" i="1" s="1"/>
  <c r="B54" i="1"/>
  <c r="D54" i="1" s="1"/>
  <c r="B53" i="1"/>
  <c r="D53" i="1" s="1"/>
  <c r="B52" i="1"/>
  <c r="B51" i="1"/>
  <c r="B50" i="1"/>
  <c r="B49" i="1"/>
  <c r="B48" i="1"/>
  <c r="G48" i="1" s="1"/>
  <c r="B47" i="1"/>
  <c r="G47" i="1" s="1"/>
  <c r="B46" i="1"/>
  <c r="G46" i="1" s="1"/>
  <c r="B45" i="1"/>
  <c r="D45" i="1" s="1"/>
  <c r="B44" i="1"/>
  <c r="D44" i="1" s="1"/>
  <c r="B43" i="1"/>
  <c r="D43" i="1" s="1"/>
  <c r="B42" i="1"/>
  <c r="B41" i="1"/>
  <c r="B40" i="1"/>
  <c r="B39" i="1"/>
  <c r="B38" i="1"/>
  <c r="G38" i="1" s="1"/>
  <c r="B37" i="1"/>
  <c r="B36" i="1"/>
  <c r="B35" i="1"/>
  <c r="D35" i="1" s="1"/>
  <c r="B34" i="1"/>
  <c r="D34" i="1" s="1"/>
  <c r="B33" i="1"/>
  <c r="D33" i="1" s="1"/>
  <c r="B32" i="1"/>
  <c r="B31" i="1"/>
  <c r="B30" i="1"/>
  <c r="B29" i="1"/>
  <c r="B28" i="1"/>
  <c r="G28" i="1" s="1"/>
  <c r="B27" i="1"/>
  <c r="G27" i="1" s="1"/>
  <c r="B26" i="1"/>
  <c r="G26" i="1" s="1"/>
  <c r="B25" i="1"/>
  <c r="D25" i="1" s="1"/>
  <c r="B24" i="1"/>
  <c r="D24" i="1" s="1"/>
  <c r="B23" i="1"/>
  <c r="D23" i="1" s="1"/>
  <c r="B22" i="1"/>
  <c r="B21" i="1"/>
  <c r="B20" i="1"/>
  <c r="B19" i="1"/>
  <c r="B18" i="1"/>
  <c r="G18" i="1" s="1"/>
  <c r="B17" i="1"/>
  <c r="B16" i="1"/>
  <c r="B15" i="1"/>
  <c r="D15" i="1" s="1"/>
  <c r="B14" i="1"/>
  <c r="D14" i="1" s="1"/>
  <c r="B13" i="1"/>
  <c r="D13" i="1" s="1"/>
  <c r="B12" i="1"/>
  <c r="B11" i="1"/>
  <c r="B10" i="1"/>
  <c r="B9" i="1"/>
  <c r="B8" i="1"/>
  <c r="G8" i="1" s="1"/>
  <c r="B7" i="1"/>
  <c r="G7" i="1" s="1"/>
  <c r="B6" i="1"/>
  <c r="G6" i="1" s="1"/>
  <c r="B5" i="1"/>
  <c r="D5" i="1" s="1"/>
  <c r="B4" i="1"/>
  <c r="D4" i="1" s="1"/>
  <c r="B3" i="1"/>
  <c r="D3" i="1" s="1"/>
  <c r="B2" i="1"/>
  <c r="G3" i="1" l="1"/>
  <c r="G23" i="1"/>
  <c r="G43" i="1"/>
  <c r="G63" i="1"/>
  <c r="G83" i="1"/>
  <c r="G103" i="1"/>
  <c r="G4" i="1"/>
  <c r="G24" i="1"/>
  <c r="G44" i="1"/>
  <c r="G64" i="1"/>
  <c r="G84" i="1"/>
  <c r="G104" i="1"/>
  <c r="G25" i="1"/>
  <c r="G85" i="1"/>
  <c r="G45" i="1"/>
  <c r="G105" i="1"/>
  <c r="G5" i="1"/>
  <c r="G65" i="1"/>
</calcChain>
</file>

<file path=xl/sharedStrings.xml><?xml version="1.0" encoding="utf-8"?>
<sst xmlns="http://schemas.openxmlformats.org/spreadsheetml/2006/main" count="246" uniqueCount="139">
  <si>
    <t>TICKER</t>
  </si>
  <si>
    <t>TIPO</t>
  </si>
  <si>
    <t>COTAS</t>
  </si>
  <si>
    <t>COTISTAS</t>
  </si>
  <si>
    <t>DIV Y1</t>
  </si>
  <si>
    <t>DIV Y12</t>
  </si>
  <si>
    <t>COTA 2024</t>
  </si>
  <si>
    <t>COTA 2023</t>
  </si>
  <si>
    <t>KNRI11.SA</t>
  </si>
  <si>
    <t>TVRI11.SA</t>
  </si>
  <si>
    <t>ALZR11.SA</t>
  </si>
  <si>
    <t>GARE11.SA</t>
  </si>
  <si>
    <t>RBRP11.SA</t>
  </si>
  <si>
    <t>SARE11.SA</t>
  </si>
  <si>
    <t>ZAVI11.SA</t>
  </si>
  <si>
    <t>HGRU11.SA</t>
  </si>
  <si>
    <t>TRXF11.SA</t>
  </si>
  <si>
    <t>RBVA11.SA</t>
  </si>
  <si>
    <t>VIUR11.SA</t>
  </si>
  <si>
    <t>HGLG11.SA</t>
  </si>
  <si>
    <t>BTLG11.SA</t>
  </si>
  <si>
    <t>XPLG11.SA</t>
  </si>
  <si>
    <t>LVBI11.SA</t>
  </si>
  <si>
    <t>BRCO11.SA</t>
  </si>
  <si>
    <t>VILG11.SA</t>
  </si>
  <si>
    <t>HSLG11.SA</t>
  </si>
  <si>
    <t>GGRC11.SA</t>
  </si>
  <si>
    <t>TRBL11.SA</t>
  </si>
  <si>
    <t>XPIN11.SA</t>
  </si>
  <si>
    <t>RBRL11.SA</t>
  </si>
  <si>
    <t>BTAL11.SA</t>
  </si>
  <si>
    <t>PATL11.SA</t>
  </si>
  <si>
    <t>INLG11.SA</t>
  </si>
  <si>
    <t>RZAT11.SA</t>
  </si>
  <si>
    <t>BLMG11.SA</t>
  </si>
  <si>
    <t>XPML11.SA</t>
  </si>
  <si>
    <t>VISC11.SA</t>
  </si>
  <si>
    <t>HGBS11.SA</t>
  </si>
  <si>
    <t>HSML11.SA</t>
  </si>
  <si>
    <t>GZIT11.SA</t>
  </si>
  <si>
    <t>MALL11.SA</t>
  </si>
  <si>
    <t>BPML11.SA</t>
  </si>
  <si>
    <t>AJFI11.SA</t>
  </si>
  <si>
    <t>CPSH11.SA</t>
  </si>
  <si>
    <t>PVBI11.SA</t>
  </si>
  <si>
    <t>BRCR11.SA</t>
  </si>
  <si>
    <t>JSRE11.SA</t>
  </si>
  <si>
    <t>HGRE11.SA</t>
  </si>
  <si>
    <t>BROF11.SA</t>
  </si>
  <si>
    <t>GTWR11.SA</t>
  </si>
  <si>
    <t>KORE11.SA</t>
  </si>
  <si>
    <t>VINO11.SA</t>
  </si>
  <si>
    <t>RECT11.SA</t>
  </si>
  <si>
    <t>RCRB11.SA</t>
  </si>
  <si>
    <t>HGPO11.SA</t>
  </si>
  <si>
    <t>TEPP11.SA</t>
  </si>
  <si>
    <t>AIEC11.SA</t>
  </si>
  <si>
    <t>FATN11.SA</t>
  </si>
  <si>
    <t>RZTR11.SA</t>
  </si>
  <si>
    <t>BTRA11.SA</t>
  </si>
  <si>
    <t>SNEL11.SA</t>
  </si>
  <si>
    <t>HTMX11.SA</t>
  </si>
  <si>
    <t>TGAR11.SA</t>
  </si>
  <si>
    <t>MFII11.SA</t>
  </si>
  <si>
    <t>BTHF11.SA</t>
  </si>
  <si>
    <t>HFOF11.SA</t>
  </si>
  <si>
    <t>RBRF11.SA</t>
  </si>
  <si>
    <t>JSAF11.SA</t>
  </si>
  <si>
    <t>KFOF11.SA</t>
  </si>
  <si>
    <t>BCIA11.SA</t>
  </si>
  <si>
    <t>KISU11.SA</t>
  </si>
  <si>
    <t>XPSF11.SA</t>
  </si>
  <si>
    <t>BPFF11.SA</t>
  </si>
  <si>
    <t>HGFF11.SA</t>
  </si>
  <si>
    <t>SNFF11.SA</t>
  </si>
  <si>
    <t>RBFF11.SA</t>
  </si>
  <si>
    <t>RVBI11.SA</t>
  </si>
  <si>
    <t>BBFO11.SA</t>
  </si>
  <si>
    <t>KNIP11.SA</t>
  </si>
  <si>
    <t>KNCR11.SA</t>
  </si>
  <si>
    <t>MXRF11.SA</t>
  </si>
  <si>
    <t>IRDM11.SA</t>
  </si>
  <si>
    <t>KNHY11.SA</t>
  </si>
  <si>
    <t>CPTS11.SA</t>
  </si>
  <si>
    <t>RECR11.SA</t>
  </si>
  <si>
    <t>HCTR11.SA</t>
  </si>
  <si>
    <t>KNHF11.SA</t>
  </si>
  <si>
    <t>MCCI11.SA</t>
  </si>
  <si>
    <t>HGCR11.SA</t>
  </si>
  <si>
    <t>KNUQ11.SA</t>
  </si>
  <si>
    <t>VGHF11.SA</t>
  </si>
  <si>
    <t>VRTA11.SA</t>
  </si>
  <si>
    <t>VGIR11.SA</t>
  </si>
  <si>
    <t>RBRR11.SA</t>
  </si>
  <si>
    <t>VCJR11.SA</t>
  </si>
  <si>
    <t>DEVA11.SA</t>
  </si>
  <si>
    <t>RBRY11.SA</t>
  </si>
  <si>
    <t>URPR11.SA</t>
  </si>
  <si>
    <t>KNSC11.SA</t>
  </si>
  <si>
    <t>MCRE11.SA</t>
  </si>
  <si>
    <t>VGIP11.SA</t>
  </si>
  <si>
    <t>CVBI11.SA</t>
  </si>
  <si>
    <t>BTCI11.SA</t>
  </si>
  <si>
    <t>XPCI11.SA</t>
  </si>
  <si>
    <t>RZAK11.SA</t>
  </si>
  <si>
    <t>HABT11.SA</t>
  </si>
  <si>
    <t>BCRI11.SA</t>
  </si>
  <si>
    <t>CACR11.SA</t>
  </si>
  <si>
    <t>AFHI11.SA</t>
  </si>
  <si>
    <t>BARI11.SA</t>
  </si>
  <si>
    <t>SNCI11.SA</t>
  </si>
  <si>
    <t>KCRE11.SA</t>
  </si>
  <si>
    <t>PORD11.SA</t>
  </si>
  <si>
    <t>MANA11.SA</t>
  </si>
  <si>
    <t>VSLH11.SA</t>
  </si>
  <si>
    <t>OUJP11.SA</t>
  </si>
  <si>
    <t>WHGR11.SA</t>
  </si>
  <si>
    <t>RBRX11.SA</t>
  </si>
  <si>
    <t>HSAF11.SA</t>
  </si>
  <si>
    <t>KIVO11.SA</t>
  </si>
  <si>
    <t>SPXS11.SA</t>
  </si>
  <si>
    <t>ARRI11.SA</t>
  </si>
  <si>
    <t>CYCR11.SA</t>
  </si>
  <si>
    <t>GAME11.SA</t>
  </si>
  <si>
    <t>CLIN11.SA</t>
  </si>
  <si>
    <t>HIB Tijolo</t>
  </si>
  <si>
    <t>XXXX</t>
  </si>
  <si>
    <t>Renda Urbana</t>
  </si>
  <si>
    <t>Logistico</t>
  </si>
  <si>
    <t>Shopping</t>
  </si>
  <si>
    <t>Lajes</t>
  </si>
  <si>
    <t>Outros Imóveis</t>
  </si>
  <si>
    <t>Desenvolvimento</t>
  </si>
  <si>
    <t>Fof</t>
  </si>
  <si>
    <t>Recebivel</t>
  </si>
  <si>
    <t>VP MM</t>
  </si>
  <si>
    <t>SUP</t>
  </si>
  <si>
    <t>LIQUIDEZ - MÉDIA</t>
  </si>
  <si>
    <t>LIQUIDEZ - SOMA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</si>
</sst>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3" Type="http://schemas.openxmlformats.org/officeDocument/2006/relationships/externalLinkPath" Target="file:///G:\.shortcut-targets-by-id\1YZLLTFOuLniE6hO7WNHXl2c3MSa4TOv6\X.%20GAME11\GUARDIAN%20Institucional\5.%20Planejamento%20&amp;%20Processos\2.%202023\4.%20Research\2024\1.%20Research%20Pears%20Base\12.%20Dezembro\IFIX_cortes_base_RG_DEZ24_newprices.V8.xlsx" TargetMode="External"/><Relationship Id="rId2" Type="http://schemas.microsoft.com/office/2019/04/relationships/externalLinkLongPath" Target="file:///G:\.shortcut-targets-by-id\1YZLLTFOuLniE6hO7WNHXl2c3MSa4TOv6\X.%20GAME11\GUARDIAN%20Institucional\5.%20Planejamento%20&amp;%20Processos\2.%202023\4.%20Research\2024\1.%20Research%20Pears%20Base\12.%20Dezembro\IFIX_cortes_base_RG_DEZ24_newprices.V8.xlsx?8AFD340B" TargetMode="External"/><Relationship Id="rId1" Type="http://schemas.openxmlformats.org/officeDocument/2006/relationships/externalLinkPath" Target="file:///\\8AFD340B\IFIX_cortes_base_RG_DEZ24_newprices.V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3"/>
    </xxl21:alternateUrls>
    <sheetNames>
      <sheetName val="IFIX_Corte_NOVO"/>
      <sheetName val="Comparativo"/>
      <sheetName val="Comparativo LC"/>
      <sheetName val="Garfico Y1M MKT"/>
      <sheetName val="Comp. Formatado"/>
      <sheetName val="Comp. Formatado_wide"/>
      <sheetName val="Garfico Y12M MKT"/>
      <sheetName val="Angulo_JUN"/>
      <sheetName val="Base"/>
      <sheetName val="ANGULOS"/>
      <sheetName val="Novo_ìndice_IFIX"/>
      <sheetName val="IFIX_Corte_Ajustado"/>
      <sheetName val="IFIX_Corte_Base_Antiga"/>
      <sheetName val="Planilha2"/>
      <sheetName val="Planilha1"/>
    </sheetNames>
    <sheetDataSet>
      <sheetData sheetId="0">
        <row r="9">
          <cell r="B9" t="str">
            <v>KNRI11</v>
          </cell>
          <cell r="FY9">
            <v>4553041797.2799997</v>
          </cell>
          <cell r="JF9">
            <v>7592849.7694736831</v>
          </cell>
        </row>
        <row r="10">
          <cell r="B10" t="str">
            <v>TVRI11</v>
          </cell>
          <cell r="FY10">
            <v>1614021771.6900001</v>
          </cell>
          <cell r="JF10">
            <v>1540689.125263158</v>
          </cell>
        </row>
        <row r="11">
          <cell r="B11" t="str">
            <v>ALZR11</v>
          </cell>
          <cell r="FY11">
            <v>1279322194.0599999</v>
          </cell>
          <cell r="JF11">
            <v>2312998.3931578938</v>
          </cell>
        </row>
        <row r="12">
          <cell r="B12" t="str">
            <v>GARE11</v>
          </cell>
          <cell r="FY12">
            <v>1350740026.7</v>
          </cell>
          <cell r="JF12">
            <v>6658874.5715789469</v>
          </cell>
        </row>
        <row r="13">
          <cell r="B13" t="str">
            <v>RBRP11</v>
          </cell>
          <cell r="FY13">
            <v>933998417.17999995</v>
          </cell>
          <cell r="JF13">
            <v>1658620.6294736844</v>
          </cell>
        </row>
        <row r="14">
          <cell r="B14" t="str">
            <v>SARE11</v>
          </cell>
          <cell r="FY14">
            <v>717002955.07000005</v>
          </cell>
          <cell r="JF14">
            <v>980754.68894736841</v>
          </cell>
        </row>
        <row r="15">
          <cell r="B15" t="str">
            <v>ZAVI11</v>
          </cell>
          <cell r="FY15">
            <v>154432810.93000001</v>
          </cell>
          <cell r="JF15">
            <v>345536.02947368426</v>
          </cell>
        </row>
        <row r="16">
          <cell r="B16" t="str">
            <v>HGRU11</v>
          </cell>
          <cell r="FY16">
            <v>2889058703.0900002</v>
          </cell>
          <cell r="JF16">
            <v>8764076.4163157884</v>
          </cell>
        </row>
        <row r="17">
          <cell r="B17" t="str">
            <v>TRXF11</v>
          </cell>
          <cell r="FY17">
            <v>2099322675.8900001</v>
          </cell>
          <cell r="JF17">
            <v>7439076.5231578946</v>
          </cell>
        </row>
        <row r="18">
          <cell r="B18" t="str">
            <v>RBVA11</v>
          </cell>
          <cell r="FY18">
            <v>1672885560.75</v>
          </cell>
          <cell r="JF18">
            <v>1972566.8563157893</v>
          </cell>
        </row>
        <row r="19">
          <cell r="B19" t="str">
            <v>VIUR11</v>
          </cell>
          <cell r="FY19">
            <v>239805255.16999999</v>
          </cell>
          <cell r="JF19">
            <v>247573.342631579</v>
          </cell>
        </row>
        <row r="20">
          <cell r="B20" t="str">
            <v>HGLG11</v>
          </cell>
          <cell r="FY20">
            <v>5279191713.6800003</v>
          </cell>
          <cell r="JF20">
            <v>10207202.858421052</v>
          </cell>
        </row>
        <row r="21">
          <cell r="B21" t="str">
            <v>BTLG11</v>
          </cell>
          <cell r="FY21">
            <v>4523395507.6899996</v>
          </cell>
          <cell r="JF21">
            <v>12280308.235263158</v>
          </cell>
        </row>
        <row r="22">
          <cell r="B22" t="str">
            <v>XPLG11</v>
          </cell>
          <cell r="FY22">
            <v>3495543561.3699999</v>
          </cell>
          <cell r="JF22">
            <v>5849610.3231578954</v>
          </cell>
        </row>
        <row r="23">
          <cell r="B23" t="str">
            <v>LVBI11</v>
          </cell>
          <cell r="FY23">
            <v>2006033962.3599999</v>
          </cell>
          <cell r="JF23">
            <v>4110205.2778947363</v>
          </cell>
        </row>
        <row r="24">
          <cell r="B24" t="str">
            <v>BRCO11</v>
          </cell>
          <cell r="FY24">
            <v>1888409655.6400001</v>
          </cell>
          <cell r="JF24">
            <v>4699065.614736842</v>
          </cell>
        </row>
        <row r="25">
          <cell r="B25" t="str">
            <v>VILG11</v>
          </cell>
          <cell r="FY25">
            <v>1704022746.97</v>
          </cell>
          <cell r="JF25">
            <v>2858324.3373684208</v>
          </cell>
        </row>
        <row r="26">
          <cell r="B26" t="str">
            <v>HSLG11</v>
          </cell>
          <cell r="FY26">
            <v>1317068433.1800001</v>
          </cell>
          <cell r="JF26">
            <v>711422.0405263158</v>
          </cell>
        </row>
        <row r="27">
          <cell r="B27" t="str">
            <v>GGRC11</v>
          </cell>
          <cell r="FY27">
            <v>1387883000.2</v>
          </cell>
          <cell r="JF27">
            <v>2320182.615789474</v>
          </cell>
        </row>
        <row r="28">
          <cell r="B28" t="str">
            <v>TRBL11</v>
          </cell>
          <cell r="FY28">
            <v>767602737.33000004</v>
          </cell>
          <cell r="JF28">
            <v>1386284.3094736841</v>
          </cell>
        </row>
        <row r="29">
          <cell r="B29" t="str">
            <v>XPIN11</v>
          </cell>
          <cell r="FY29">
            <v>750873716.51999998</v>
          </cell>
          <cell r="JF29">
            <v>463929.86157894734</v>
          </cell>
        </row>
        <row r="30">
          <cell r="B30" t="str">
            <v>RBRL11</v>
          </cell>
          <cell r="FY30">
            <v>686667736.75</v>
          </cell>
          <cell r="JF30">
            <v>548657.7215789475</v>
          </cell>
        </row>
        <row r="31">
          <cell r="B31" t="str">
            <v>BTAL11</v>
          </cell>
          <cell r="FY31">
            <v>670209507.83000004</v>
          </cell>
          <cell r="JF31">
            <v>731325.87894736824</v>
          </cell>
        </row>
        <row r="32">
          <cell r="B32" t="str">
            <v>PATL11</v>
          </cell>
          <cell r="FY32">
            <v>491557687.27999997</v>
          </cell>
          <cell r="JF32">
            <v>596059.77263157896</v>
          </cell>
        </row>
        <row r="33">
          <cell r="B33" t="str">
            <v>INLG11</v>
          </cell>
          <cell r="FY33">
            <v>457171677.92000002</v>
          </cell>
          <cell r="JF33">
            <v>456766.6047368421</v>
          </cell>
        </row>
        <row r="34">
          <cell r="B34" t="str">
            <v>RZAT11</v>
          </cell>
          <cell r="FY34">
            <v>427714355.83999997</v>
          </cell>
          <cell r="JF34">
            <v>1074833.4742105261</v>
          </cell>
        </row>
        <row r="35">
          <cell r="B35" t="str">
            <v>BLMG11</v>
          </cell>
          <cell r="FY35">
            <v>290494479.75</v>
          </cell>
          <cell r="JF35">
            <v>537858.0689473683</v>
          </cell>
        </row>
        <row r="36">
          <cell r="B36" t="str">
            <v>XPML11</v>
          </cell>
          <cell r="FY36">
            <v>6495969534.8100004</v>
          </cell>
          <cell r="JF36">
            <v>19600413.260000002</v>
          </cell>
        </row>
        <row r="37">
          <cell r="B37" t="str">
            <v>VISC11</v>
          </cell>
          <cell r="FY37">
            <v>3637559318.1399999</v>
          </cell>
          <cell r="JF37">
            <v>7211228.3947368423</v>
          </cell>
        </row>
        <row r="38">
          <cell r="B38" t="str">
            <v>HGBS11</v>
          </cell>
          <cell r="FY38">
            <v>2844407881.27</v>
          </cell>
          <cell r="JF38">
            <v>3841181.6847368409</v>
          </cell>
        </row>
        <row r="39">
          <cell r="B39" t="str">
            <v>HSML11</v>
          </cell>
          <cell r="FY39">
            <v>2265944267.6599998</v>
          </cell>
          <cell r="JF39">
            <v>6388334.3347368417</v>
          </cell>
        </row>
        <row r="40">
          <cell r="B40" t="str">
            <v>GZIT11</v>
          </cell>
          <cell r="FY40">
            <v>2068106557.77</v>
          </cell>
          <cell r="JF40">
            <v>540684.39157894719</v>
          </cell>
        </row>
        <row r="41">
          <cell r="B41" t="str">
            <v>MALL11</v>
          </cell>
          <cell r="FY41">
            <v>1546062976.9400001</v>
          </cell>
          <cell r="JF41">
            <v>2941518.520526316</v>
          </cell>
        </row>
        <row r="42">
          <cell r="B42" t="str">
            <v>BPML11</v>
          </cell>
          <cell r="FY42">
            <v>953658610.35000002</v>
          </cell>
          <cell r="JF42">
            <v>1308972.6626315787</v>
          </cell>
        </row>
        <row r="43">
          <cell r="B43" t="str">
            <v>AJFI11</v>
          </cell>
          <cell r="FY43">
            <v>387531564.13</v>
          </cell>
          <cell r="JF43">
            <v>896915.30684210511</v>
          </cell>
        </row>
        <row r="44">
          <cell r="B44" t="str">
            <v>CPSH11</v>
          </cell>
          <cell r="FY44">
            <v>891969576.92999995</v>
          </cell>
          <cell r="JF44">
            <v>3448251.1342105265</v>
          </cell>
        </row>
        <row r="45">
          <cell r="B45" t="str">
            <v>PVBI11</v>
          </cell>
          <cell r="FY45">
            <v>2846125944.96</v>
          </cell>
          <cell r="JF45">
            <v>6432743.3557894733</v>
          </cell>
        </row>
        <row r="46">
          <cell r="B46" t="str">
            <v>BRCR11</v>
          </cell>
          <cell r="FY46">
            <v>2308862711.0900002</v>
          </cell>
          <cell r="JF46">
            <v>1923876.2463157894</v>
          </cell>
        </row>
        <row r="47">
          <cell r="B47" t="str">
            <v>JSRE11</v>
          </cell>
          <cell r="FY47">
            <v>2275388018.3000002</v>
          </cell>
          <cell r="JF47">
            <v>2297131.789473684</v>
          </cell>
        </row>
        <row r="48">
          <cell r="B48" t="str">
            <v>HGRE11</v>
          </cell>
          <cell r="FY48">
            <v>1809562333.47</v>
          </cell>
          <cell r="JF48">
            <v>1899686.6115789476</v>
          </cell>
        </row>
        <row r="49">
          <cell r="B49" t="str">
            <v>BROF11</v>
          </cell>
          <cell r="FY49">
            <v>1260768228.7</v>
          </cell>
          <cell r="JF49">
            <v>498039.23105263151</v>
          </cell>
        </row>
        <row r="50">
          <cell r="B50" t="str">
            <v>GTWR11</v>
          </cell>
          <cell r="FY50">
            <v>1217668435.3299999</v>
          </cell>
          <cell r="JF50">
            <v>1234603.655789474</v>
          </cell>
        </row>
        <row r="51">
          <cell r="B51" t="str">
            <v>KORE11</v>
          </cell>
          <cell r="FY51">
            <v>1020500511.51</v>
          </cell>
          <cell r="JF51">
            <v>3330686.4694736847</v>
          </cell>
        </row>
        <row r="52">
          <cell r="B52" t="str">
            <v>VINO11</v>
          </cell>
          <cell r="FY52">
            <v>888641725.23000002</v>
          </cell>
          <cell r="JF52">
            <v>843960.9663157895</v>
          </cell>
        </row>
        <row r="53">
          <cell r="B53" t="str">
            <v>RECT11</v>
          </cell>
          <cell r="FY53">
            <v>785758858.22000003</v>
          </cell>
          <cell r="JF53">
            <v>346969.51894736843</v>
          </cell>
        </row>
        <row r="54">
          <cell r="B54" t="str">
            <v>RCRB11</v>
          </cell>
          <cell r="FY54">
            <v>753617068.95000005</v>
          </cell>
          <cell r="JF54">
            <v>805729.37999999989</v>
          </cell>
        </row>
        <row r="55">
          <cell r="B55" t="str">
            <v>HGPO11</v>
          </cell>
          <cell r="FY55">
            <v>272797070.85000002</v>
          </cell>
          <cell r="JF55">
            <v>703554.72210526315</v>
          </cell>
        </row>
        <row r="56">
          <cell r="B56" t="str">
            <v>TEPP11</v>
          </cell>
          <cell r="FY56">
            <v>411190815.55000001</v>
          </cell>
          <cell r="JF56">
            <v>787106.34</v>
          </cell>
        </row>
        <row r="57">
          <cell r="B57" t="str">
            <v>AIEC11</v>
          </cell>
          <cell r="FY57">
            <v>411360605.87</v>
          </cell>
          <cell r="JF57">
            <v>613713.15526315791</v>
          </cell>
        </row>
        <row r="58">
          <cell r="B58" t="str">
            <v>FATN11</v>
          </cell>
          <cell r="FY58">
            <v>353973530.94999999</v>
          </cell>
          <cell r="JF58">
            <v>827857.13421052613</v>
          </cell>
        </row>
        <row r="59">
          <cell r="B59" t="str">
            <v>RZTR11</v>
          </cell>
          <cell r="FY59">
            <v>1827212333.78</v>
          </cell>
          <cell r="JF59">
            <v>5782807.7857894739</v>
          </cell>
        </row>
        <row r="60">
          <cell r="B60" t="str">
            <v>BTRA11</v>
          </cell>
          <cell r="FY60">
            <v>372279851.32999998</v>
          </cell>
          <cell r="JF60">
            <v>741003.46526315797</v>
          </cell>
        </row>
        <row r="61">
          <cell r="B61" t="str">
            <v>SNEL11</v>
          </cell>
          <cell r="FY61">
            <v>150989800.06999999</v>
          </cell>
          <cell r="JF61">
            <v>632886.78526315792</v>
          </cell>
        </row>
        <row r="62">
          <cell r="B62" t="str">
            <v>HTMX11</v>
          </cell>
          <cell r="FY62">
            <v>224079115.33000001</v>
          </cell>
          <cell r="JF62">
            <v>1563627.364736842</v>
          </cell>
        </row>
        <row r="63">
          <cell r="B63" t="str">
            <v>TGAR11</v>
          </cell>
          <cell r="FY63">
            <v>2589706441.8899999</v>
          </cell>
          <cell r="JF63">
            <v>9539949.7268421054</v>
          </cell>
        </row>
        <row r="64">
          <cell r="B64" t="str">
            <v>MFII11</v>
          </cell>
          <cell r="FY64">
            <v>554001075.75999999</v>
          </cell>
          <cell r="JF64">
            <v>1282375.7457894739</v>
          </cell>
        </row>
        <row r="65">
          <cell r="B65" t="str">
            <v>BTHF11</v>
          </cell>
          <cell r="FY65">
            <v>1766025679.1199999</v>
          </cell>
          <cell r="JF65">
            <v>4510332</v>
          </cell>
        </row>
        <row r="66">
          <cell r="B66" t="str">
            <v>HFOF11</v>
          </cell>
          <cell r="FY66">
            <v>1612292087.52</v>
          </cell>
          <cell r="JF66">
            <v>2931097.8763157898</v>
          </cell>
        </row>
        <row r="67">
          <cell r="B67" t="str">
            <v>RBRF11</v>
          </cell>
          <cell r="FY67">
            <v>1142448767.78</v>
          </cell>
          <cell r="JF67">
            <v>3316628.5668421052</v>
          </cell>
        </row>
        <row r="68">
          <cell r="B68" t="str">
            <v>JSAF11</v>
          </cell>
          <cell r="FY68">
            <v>676599204.13999999</v>
          </cell>
          <cell r="JF68">
            <v>1899939.241052632</v>
          </cell>
        </row>
        <row r="69">
          <cell r="B69" t="str">
            <v>KFOF11</v>
          </cell>
          <cell r="FY69">
            <v>589549744.07000005</v>
          </cell>
          <cell r="JF69">
            <v>2502317.5789473681</v>
          </cell>
        </row>
        <row r="70">
          <cell r="B70" t="str">
            <v>BCIA11</v>
          </cell>
          <cell r="FY70">
            <v>355150580.38999999</v>
          </cell>
          <cell r="JF70">
            <v>476182.1984210526</v>
          </cell>
        </row>
        <row r="71">
          <cell r="B71" t="str">
            <v>KISU11</v>
          </cell>
          <cell r="FY71">
            <v>342118998.27999997</v>
          </cell>
          <cell r="JF71">
            <v>942330.14210526296</v>
          </cell>
        </row>
        <row r="72">
          <cell r="B72" t="str">
            <v>XPSF11</v>
          </cell>
          <cell r="FY72">
            <v>322119276.81999999</v>
          </cell>
          <cell r="JF72">
            <v>703487.82894736843</v>
          </cell>
        </row>
        <row r="73">
          <cell r="B73" t="str">
            <v>BPFF11</v>
          </cell>
          <cell r="FY73">
            <v>308030998.04000002</v>
          </cell>
          <cell r="JF73">
            <v>406000.85578947369</v>
          </cell>
        </row>
        <row r="74">
          <cell r="B74" t="str">
            <v>HGFF11</v>
          </cell>
          <cell r="FY74">
            <v>229606159.38</v>
          </cell>
          <cell r="JF74">
            <v>537629.41263157898</v>
          </cell>
        </row>
        <row r="75">
          <cell r="B75" t="str">
            <v>SNFF11</v>
          </cell>
          <cell r="FY75">
            <v>277113939.58999997</v>
          </cell>
          <cell r="JF75">
            <v>389899.51105263154</v>
          </cell>
        </row>
        <row r="76">
          <cell r="B76" t="str">
            <v>RBFF11</v>
          </cell>
          <cell r="FY76">
            <v>223520466.68000001</v>
          </cell>
          <cell r="JF76">
            <v>920599.52894736861</v>
          </cell>
        </row>
        <row r="77">
          <cell r="B77" t="str">
            <v>RVBI11</v>
          </cell>
          <cell r="FY77">
            <v>772110848.75999999</v>
          </cell>
          <cell r="JF77">
            <v>1843439.7431578946</v>
          </cell>
        </row>
        <row r="78">
          <cell r="B78" t="str">
            <v>BBFO11</v>
          </cell>
          <cell r="FY78">
            <v>291568249.70999998</v>
          </cell>
          <cell r="JF78">
            <v>440888.91315789474</v>
          </cell>
        </row>
        <row r="79">
          <cell r="B79" t="str">
            <v>KNIP11</v>
          </cell>
          <cell r="FY79">
            <v>7440193244.3199997</v>
          </cell>
          <cell r="JF79">
            <v>14035804.75</v>
          </cell>
        </row>
        <row r="80">
          <cell r="B80" t="str">
            <v>KNCR11</v>
          </cell>
          <cell r="FY80">
            <v>7339787633.3299999</v>
          </cell>
          <cell r="JF80">
            <v>22843183.786315788</v>
          </cell>
        </row>
        <row r="81">
          <cell r="B81" t="str">
            <v>MXRF11</v>
          </cell>
          <cell r="FY81">
            <v>4129159251.9000001</v>
          </cell>
          <cell r="JF81">
            <v>20435818.367368419</v>
          </cell>
        </row>
        <row r="82">
          <cell r="B82" t="str">
            <v>IRDM11</v>
          </cell>
          <cell r="FY82">
            <v>2997725834.7600002</v>
          </cell>
          <cell r="JF82">
            <v>4167576.6842105272</v>
          </cell>
        </row>
        <row r="83">
          <cell r="B83" t="str">
            <v>KNHY11</v>
          </cell>
          <cell r="FY83">
            <v>2808080278.75</v>
          </cell>
          <cell r="JF83">
            <v>6808923.1357894745</v>
          </cell>
        </row>
        <row r="84">
          <cell r="B84" t="str">
            <v>CPTS11</v>
          </cell>
          <cell r="FY84">
            <v>2733066064.1999998</v>
          </cell>
          <cell r="JF84">
            <v>9842351.9147368409</v>
          </cell>
        </row>
        <row r="85">
          <cell r="B85" t="str">
            <v>RECR11</v>
          </cell>
          <cell r="FY85">
            <v>2417604833.9699998</v>
          </cell>
          <cell r="JF85">
            <v>3490240.1426315792</v>
          </cell>
        </row>
        <row r="86">
          <cell r="B86" t="str">
            <v>HCTR11</v>
          </cell>
          <cell r="FY86">
            <v>2516787759.9499998</v>
          </cell>
          <cell r="JF86">
            <v>1912561.9063157891</v>
          </cell>
        </row>
        <row r="87">
          <cell r="B87" t="str">
            <v>KNHF11</v>
          </cell>
          <cell r="FY87">
            <v>1910360224.25</v>
          </cell>
          <cell r="JF87">
            <v>5828578.4857894741</v>
          </cell>
        </row>
        <row r="88">
          <cell r="B88" t="str">
            <v>MCCI11</v>
          </cell>
          <cell r="FY88">
            <v>1542593615.2</v>
          </cell>
          <cell r="JF88">
            <v>3022433.5484210523</v>
          </cell>
        </row>
        <row r="89">
          <cell r="B89" t="str">
            <v>HGCR11</v>
          </cell>
          <cell r="FY89">
            <v>1504118822.1099999</v>
          </cell>
          <cell r="JF89">
            <v>4644594.514210525</v>
          </cell>
        </row>
        <row r="90">
          <cell r="B90" t="str">
            <v>KNUQ11</v>
          </cell>
          <cell r="FY90">
            <v>1547793522.55</v>
          </cell>
          <cell r="JF90">
            <v>6380907.8373684213</v>
          </cell>
        </row>
        <row r="91">
          <cell r="B91" t="str">
            <v>VGHF11</v>
          </cell>
          <cell r="FY91">
            <v>1427041229.8099999</v>
          </cell>
          <cell r="JF91">
            <v>4842392.4973684205</v>
          </cell>
        </row>
        <row r="92">
          <cell r="B92" t="str">
            <v>VRTA11</v>
          </cell>
          <cell r="FY92">
            <v>1382915361.99</v>
          </cell>
          <cell r="JF92">
            <v>2270805.3100000005</v>
          </cell>
        </row>
        <row r="93">
          <cell r="B93" t="str">
            <v>VGIR11</v>
          </cell>
          <cell r="FY93">
            <v>1421421217.53</v>
          </cell>
          <cell r="JF93">
            <v>7133189.3726315778</v>
          </cell>
        </row>
        <row r="94">
          <cell r="B94" t="str">
            <v>RBRR11</v>
          </cell>
          <cell r="FY94">
            <v>1382351163.6800001</v>
          </cell>
          <cell r="JF94">
            <v>4245681.7115789475</v>
          </cell>
        </row>
        <row r="95">
          <cell r="B95" t="str">
            <v>VCJR11</v>
          </cell>
          <cell r="FY95">
            <v>1392110627.49</v>
          </cell>
          <cell r="JF95">
            <v>3490226.3715789472</v>
          </cell>
        </row>
        <row r="96">
          <cell r="B96" t="str">
            <v>DEVA11</v>
          </cell>
          <cell r="FY96">
            <v>1394740543.1199999</v>
          </cell>
          <cell r="JF96">
            <v>1066001.4689473684</v>
          </cell>
        </row>
        <row r="97">
          <cell r="B97" t="str">
            <v>RBRY11</v>
          </cell>
          <cell r="FY97">
            <v>1235266815.24</v>
          </cell>
          <cell r="JF97">
            <v>3644312.538947368</v>
          </cell>
        </row>
        <row r="98">
          <cell r="B98" t="str">
            <v>URPR11</v>
          </cell>
          <cell r="FY98">
            <v>1178226181.3299999</v>
          </cell>
          <cell r="JF98">
            <v>2195204.3378947368</v>
          </cell>
        </row>
        <row r="99">
          <cell r="B99" t="str">
            <v>KNSC11</v>
          </cell>
          <cell r="FY99">
            <v>1787379056.9400001</v>
          </cell>
          <cell r="JF99">
            <v>8930447.7168421056</v>
          </cell>
        </row>
        <row r="100">
          <cell r="B100" t="str">
            <v>MCRE11</v>
          </cell>
          <cell r="FY100">
            <v>1060212799.64</v>
          </cell>
          <cell r="JF100">
            <v>5832314.3363157893</v>
          </cell>
        </row>
        <row r="101">
          <cell r="B101" t="str">
            <v>VGIP11</v>
          </cell>
          <cell r="FY101">
            <v>1059078563.66</v>
          </cell>
          <cell r="JF101">
            <v>2884721.6668421053</v>
          </cell>
        </row>
        <row r="102">
          <cell r="B102" t="str">
            <v>CVBI11</v>
          </cell>
          <cell r="FY102">
            <v>1014356758.7</v>
          </cell>
          <cell r="JF102">
            <v>3107140.733157895</v>
          </cell>
        </row>
        <row r="103">
          <cell r="B103" t="str">
            <v>BTCI11</v>
          </cell>
          <cell r="FY103">
            <v>998647107.20000005</v>
          </cell>
          <cell r="JF103">
            <v>2685095.1689473693</v>
          </cell>
        </row>
        <row r="104">
          <cell r="B104" t="str">
            <v>XPCI11</v>
          </cell>
          <cell r="FY104">
            <v>768619518.70000005</v>
          </cell>
          <cell r="JF104">
            <v>2339948.847368421</v>
          </cell>
        </row>
        <row r="105">
          <cell r="B105" t="str">
            <v>RZAK11</v>
          </cell>
          <cell r="FY105">
            <v>779314009.37</v>
          </cell>
          <cell r="JF105">
            <v>2365362.7742105266</v>
          </cell>
        </row>
        <row r="106">
          <cell r="B106" t="str">
            <v>HABT11</v>
          </cell>
          <cell r="FY106">
            <v>767258120.52999997</v>
          </cell>
          <cell r="JF106">
            <v>1764967.287894737</v>
          </cell>
        </row>
        <row r="107">
          <cell r="B107" t="str">
            <v>BCRI11</v>
          </cell>
          <cell r="FY107">
            <v>539905145.15999997</v>
          </cell>
          <cell r="JF107">
            <v>523516.01421052637</v>
          </cell>
        </row>
        <row r="108">
          <cell r="B108" t="str">
            <v>CACR11</v>
          </cell>
          <cell r="FY108">
            <v>465982757.77999997</v>
          </cell>
          <cell r="JF108">
            <v>2529027.3199999994</v>
          </cell>
        </row>
        <row r="109">
          <cell r="B109" t="str">
            <v>AFHI11</v>
          </cell>
          <cell r="FY109">
            <v>429720840.74000001</v>
          </cell>
          <cell r="JF109">
            <v>1618314.8873684208</v>
          </cell>
        </row>
        <row r="110">
          <cell r="B110" t="str">
            <v>BARI11</v>
          </cell>
          <cell r="FY110">
            <v>420271435.07999998</v>
          </cell>
          <cell r="JF110">
            <v>747413.96421052632</v>
          </cell>
        </row>
        <row r="111">
          <cell r="B111" t="str">
            <v>SNCI11</v>
          </cell>
          <cell r="FY111">
            <v>408444716.85000002</v>
          </cell>
          <cell r="JF111">
            <v>661012.11894736846</v>
          </cell>
        </row>
        <row r="112">
          <cell r="B112" t="str">
            <v>KCRE11</v>
          </cell>
          <cell r="FY112">
            <v>343041075.76999998</v>
          </cell>
          <cell r="JF112">
            <v>767810.11631578952</v>
          </cell>
        </row>
        <row r="113">
          <cell r="B113" t="str">
            <v>PORD11</v>
          </cell>
          <cell r="FY113">
            <v>352420214.64999998</v>
          </cell>
          <cell r="JF113">
            <v>691608.07684210537</v>
          </cell>
        </row>
        <row r="114">
          <cell r="B114" t="str">
            <v>MANA11</v>
          </cell>
          <cell r="FY114">
            <v>346287518.41000003</v>
          </cell>
          <cell r="JF114">
            <v>1803887.8994736848</v>
          </cell>
        </row>
        <row r="115">
          <cell r="B115" t="str">
            <v>VSLH11</v>
          </cell>
          <cell r="FY115">
            <v>330998419.44999999</v>
          </cell>
          <cell r="JF115">
            <v>207078.69421052636</v>
          </cell>
        </row>
        <row r="116">
          <cell r="B116" t="str">
            <v>OUJP11</v>
          </cell>
          <cell r="FY116">
            <v>321775529.26999998</v>
          </cell>
          <cell r="JF116">
            <v>462183.29157894733</v>
          </cell>
        </row>
        <row r="117">
          <cell r="B117" t="str">
            <v>WHGR11</v>
          </cell>
          <cell r="FY117">
            <v>291311634.66000003</v>
          </cell>
          <cell r="JF117">
            <v>273016.45842105261</v>
          </cell>
        </row>
        <row r="118">
          <cell r="B118" t="str">
            <v>RBRX11</v>
          </cell>
          <cell r="FY118">
            <v>279700113.74000001</v>
          </cell>
          <cell r="JF118">
            <v>760957.3836842106</v>
          </cell>
        </row>
        <row r="119">
          <cell r="B119" t="str">
            <v>HSAF11</v>
          </cell>
          <cell r="FY119">
            <v>218445356.53</v>
          </cell>
          <cell r="JF119">
            <v>755905.83947368409</v>
          </cell>
        </row>
        <row r="120">
          <cell r="B120" t="str">
            <v>KIVO11</v>
          </cell>
          <cell r="FY120">
            <v>196542317.40000001</v>
          </cell>
          <cell r="JF120">
            <v>1229020.3936842103</v>
          </cell>
        </row>
        <row r="121">
          <cell r="B121" t="str">
            <v>SPXS11</v>
          </cell>
          <cell r="FY121">
            <v>188455625.22</v>
          </cell>
          <cell r="JF121">
            <v>481562.45052631572</v>
          </cell>
        </row>
        <row r="122">
          <cell r="B122" t="str">
            <v>ARRI11</v>
          </cell>
          <cell r="FY122">
            <v>172628441.34999999</v>
          </cell>
          <cell r="JF122">
            <v>581274.99368421058</v>
          </cell>
        </row>
        <row r="123">
          <cell r="B123" t="str">
            <v>CYCR11</v>
          </cell>
          <cell r="FY123">
            <v>342897559.26999998</v>
          </cell>
          <cell r="JF123">
            <v>773889.53631578945</v>
          </cell>
        </row>
        <row r="124">
          <cell r="B124" t="str">
            <v>CLIN11</v>
          </cell>
          <cell r="FY124">
            <v>419228884.00999999</v>
          </cell>
          <cell r="JF124">
            <v>1412548.5363157899</v>
          </cell>
        </row>
        <row r="125">
          <cell r="B125" t="str">
            <v>GAME11</v>
          </cell>
          <cell r="FY125">
            <v>204197033.11000001</v>
          </cell>
          <cell r="JF125">
            <v>138185.59684210527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1432D-B911-4929-834D-63512A57A1C4}">
  <dimension ref="A1:L118"/>
  <sheetViews>
    <sheetView tabSelected="1" workbookViewId="0">
      <selection activeCell="G4" sqref="G4"/>
    </sheetView>
  </sheetViews>
  <sheetFormatPr defaultRowHeight="15" x14ac:dyDescent="0.25"/>
  <cols>
    <col min="1" max="1" width="11.140625" bestFit="1" customWidth="1"/>
    <col min="2" max="2" width="11.140625" customWidth="1"/>
    <col min="3" max="3" width="16.140625" bestFit="1" customWidth="1"/>
    <col min="4" max="4" width="11" bestFit="1" customWidth="1"/>
    <col min="5" max="5" width="11.7109375" bestFit="1" customWidth="1"/>
    <col min="6" max="6" width="10" bestFit="1" customWidth="1"/>
    <col min="7" max="7" width="16.28515625" bestFit="1" customWidth="1"/>
    <col min="8" max="8" width="15.85546875" bestFit="1" customWidth="1"/>
    <col min="9" max="9" width="6.42578125" bestFit="1" customWidth="1"/>
    <col min="10" max="10" width="7.42578125" bestFit="1" customWidth="1"/>
    <col min="11" max="12" width="10.140625" bestFit="1" customWidth="1"/>
  </cols>
  <sheetData>
    <row r="1" spans="1:12" x14ac:dyDescent="0.25">
      <c r="A1" t="s">
        <v>0</v>
      </c>
      <c r="B1" t="s">
        <v>136</v>
      </c>
      <c r="C1" t="s">
        <v>1</v>
      </c>
      <c r="D1" t="s">
        <v>135</v>
      </c>
      <c r="E1" t="s">
        <v>3</v>
      </c>
      <c r="F1" t="s">
        <v>2</v>
      </c>
      <c r="G1" t="s">
        <v>137</v>
      </c>
      <c r="H1" t="s">
        <v>138</v>
      </c>
      <c r="I1" t="s">
        <v>4</v>
      </c>
      <c r="J1" t="s">
        <v>5</v>
      </c>
      <c r="K1" t="s">
        <v>6</v>
      </c>
      <c r="L1" t="s">
        <v>7</v>
      </c>
    </row>
    <row r="2" spans="1:12" x14ac:dyDescent="0.25">
      <c r="A2" s="1" t="s">
        <v>8</v>
      </c>
      <c r="B2" s="1" t="str">
        <f>LEFT(A2,6)</f>
        <v>KNRI11</v>
      </c>
      <c r="C2" t="s">
        <v>125</v>
      </c>
      <c r="D2" s="2">
        <f>_xlfn.XLOOKUP(B2,[1]IFIX_Corte_NOVO!$B$9:$B$125,[1]IFIX_Corte_NOVO!$FY$9:$FY$125,"N/A",0)</f>
        <v>4553041797.2799997</v>
      </c>
      <c r="E2">
        <v>287624</v>
      </c>
      <c r="F2">
        <v>28204047</v>
      </c>
      <c r="G2">
        <f>_xlfn.XLOOKUP(B2,[1]IFIX_Corte_NOVO!$B$9:$B$125,[1]IFIX_Corte_NOVO!$JF$9:$JF$125,"N/A",0)</f>
        <v>7592849.7694736831</v>
      </c>
      <c r="H2">
        <v>144264145.62</v>
      </c>
      <c r="I2">
        <v>1</v>
      </c>
      <c r="J2">
        <v>12</v>
      </c>
      <c r="K2">
        <v>165.5</v>
      </c>
      <c r="L2">
        <v>139.81</v>
      </c>
    </row>
    <row r="3" spans="1:12" x14ac:dyDescent="0.25">
      <c r="A3" s="1" t="s">
        <v>9</v>
      </c>
      <c r="B3" s="1" t="str">
        <f t="shared" ref="B3:B66" si="0">LEFT(A3,6)</f>
        <v>TVRI11</v>
      </c>
      <c r="C3" t="s">
        <v>125</v>
      </c>
      <c r="D3" s="2">
        <f>_xlfn.XLOOKUP(B3,[1]IFIX_Corte_NOVO!$B$9:$B$125,[1]IFIX_Corte_NOVO!$FY$9:$FY$125,"N/A",0)</f>
        <v>1614021771.6900001</v>
      </c>
      <c r="E3">
        <v>68471</v>
      </c>
      <c r="F3">
        <v>15919690</v>
      </c>
      <c r="G3">
        <f>_xlfn.XLOOKUP(B3,[1]IFIX_Corte_NOVO!$B$9:$B$125,[1]IFIX_Corte_NOVO!$JF$9:$JF$125,"N/A",0)</f>
        <v>1540689.125263158</v>
      </c>
      <c r="H3">
        <v>29273093.380000003</v>
      </c>
      <c r="I3">
        <v>0.98</v>
      </c>
      <c r="J3">
        <v>11.56</v>
      </c>
      <c r="K3">
        <v>97.84</v>
      </c>
      <c r="L3">
        <v>84.1</v>
      </c>
    </row>
    <row r="4" spans="1:12" x14ac:dyDescent="0.25">
      <c r="A4" s="1" t="s">
        <v>10</v>
      </c>
      <c r="B4" s="1" t="str">
        <f t="shared" si="0"/>
        <v>ALZR11</v>
      </c>
      <c r="C4" t="s">
        <v>125</v>
      </c>
      <c r="D4" s="2">
        <f>_xlfn.XLOOKUP(B4,[1]IFIX_Corte_NOVO!$B$9:$B$125,[1]IFIX_Corte_NOVO!$FY$9:$FY$125,"N/A",0)</f>
        <v>1279322194.0599999</v>
      </c>
      <c r="E4">
        <v>153709</v>
      </c>
      <c r="F4">
        <v>12226625</v>
      </c>
      <c r="G4">
        <f>_xlfn.XLOOKUP(B4,[1]IFIX_Corte_NOVO!$B$9:$B$125,[1]IFIX_Corte_NOVO!$JF$9:$JF$125,"N/A",0)</f>
        <v>2312998.3931578938</v>
      </c>
      <c r="H4">
        <v>43946969.469999984</v>
      </c>
      <c r="I4">
        <v>0.77500000000000002</v>
      </c>
      <c r="J4">
        <v>9.1759929999999983</v>
      </c>
      <c r="K4">
        <v>117.64</v>
      </c>
      <c r="L4">
        <v>110.76</v>
      </c>
    </row>
    <row r="5" spans="1:12" x14ac:dyDescent="0.25">
      <c r="A5" s="1" t="s">
        <v>11</v>
      </c>
      <c r="B5" s="1" t="str">
        <f t="shared" si="0"/>
        <v>GARE11</v>
      </c>
      <c r="C5" t="s">
        <v>126</v>
      </c>
      <c r="D5" s="2">
        <f>_xlfn.XLOOKUP(B5,[1]IFIX_Corte_NOVO!$B$9:$B$125,[1]IFIX_Corte_NOVO!$FY$9:$FY$125,"N/A",0)</f>
        <v>1350740026.7</v>
      </c>
      <c r="E5">
        <v>279258</v>
      </c>
      <c r="F5">
        <v>147458223</v>
      </c>
      <c r="G5">
        <f>_xlfn.XLOOKUP(B5,[1]IFIX_Corte_NOVO!$B$9:$B$125,[1]IFIX_Corte_NOVO!$JF$9:$JF$125,"N/A",0)</f>
        <v>6658874.5715789469</v>
      </c>
      <c r="H5">
        <v>126518616.86</v>
      </c>
      <c r="I5">
        <v>9.1999999999999998E-2</v>
      </c>
      <c r="J5">
        <v>1.0499999999999998</v>
      </c>
      <c r="K5">
        <v>9.34</v>
      </c>
      <c r="L5">
        <v>9.2799999999999994</v>
      </c>
    </row>
    <row r="6" spans="1:12" x14ac:dyDescent="0.25">
      <c r="A6" s="1" t="s">
        <v>12</v>
      </c>
      <c r="B6" s="1" t="str">
        <f t="shared" si="0"/>
        <v>RBRP11</v>
      </c>
      <c r="C6" t="s">
        <v>125</v>
      </c>
      <c r="D6" s="2">
        <f>_xlfn.XLOOKUP(B6,[1]IFIX_Corte_NOVO!$B$9:$B$125,[1]IFIX_Corte_NOVO!$FY$9:$FY$125,"N/A",0)</f>
        <v>933998417.17999995</v>
      </c>
      <c r="E6">
        <v>77359</v>
      </c>
      <c r="F6">
        <v>12179186</v>
      </c>
      <c r="G6">
        <f>_xlfn.XLOOKUP(B6,[1]IFIX_Corte_NOVO!$B$9:$B$125,[1]IFIX_Corte_NOVO!$JF$9:$JF$125,"N/A",0)</f>
        <v>1658620.6294736844</v>
      </c>
      <c r="H6">
        <v>31513791.960000001</v>
      </c>
      <c r="I6">
        <v>0.54</v>
      </c>
      <c r="J6">
        <v>5.73</v>
      </c>
      <c r="K6">
        <v>54.8</v>
      </c>
      <c r="L6">
        <v>48.51</v>
      </c>
    </row>
    <row r="7" spans="1:12" x14ac:dyDescent="0.25">
      <c r="A7" s="1" t="s">
        <v>13</v>
      </c>
      <c r="B7" s="1" t="str">
        <f t="shared" si="0"/>
        <v>SARE11</v>
      </c>
      <c r="C7" t="s">
        <v>125</v>
      </c>
      <c r="D7" s="2">
        <f>_xlfn.XLOOKUP(B7,[1]IFIX_Corte_NOVO!$B$9:$B$125,[1]IFIX_Corte_NOVO!$FY$9:$FY$125,"N/A",0)</f>
        <v>717002955.07000005</v>
      </c>
      <c r="E7">
        <v>33713</v>
      </c>
      <c r="F7">
        <v>92343290</v>
      </c>
      <c r="G7">
        <f>_xlfn.XLOOKUP(B7,[1]IFIX_Corte_NOVO!$B$9:$B$125,[1]IFIX_Corte_NOVO!$JF$9:$JF$125,"N/A",0)</f>
        <v>980754.68894736841</v>
      </c>
      <c r="H7">
        <v>18634339.09</v>
      </c>
      <c r="I7">
        <v>0.02</v>
      </c>
      <c r="J7">
        <v>0.36099999999999999</v>
      </c>
      <c r="K7">
        <v>4.9290000000000003</v>
      </c>
      <c r="L7">
        <v>6.58</v>
      </c>
    </row>
    <row r="8" spans="1:12" x14ac:dyDescent="0.25">
      <c r="A8" s="1" t="s">
        <v>14</v>
      </c>
      <c r="B8" s="1" t="str">
        <f t="shared" si="0"/>
        <v>ZAVI11</v>
      </c>
      <c r="C8" t="s">
        <v>125</v>
      </c>
      <c r="D8" s="2">
        <f>_xlfn.XLOOKUP(B8,[1]IFIX_Corte_NOVO!$B$9:$B$125,[1]IFIX_Corte_NOVO!$FY$9:$FY$125,"N/A",0)</f>
        <v>154432810.93000001</v>
      </c>
      <c r="E8">
        <v>3749</v>
      </c>
      <c r="F8">
        <v>1173322</v>
      </c>
      <c r="G8">
        <f>_xlfn.XLOOKUP(B8,[1]IFIX_Corte_NOVO!$B$9:$B$125,[1]IFIX_Corte_NOVO!$JF$9:$JF$125,"N/A",0)</f>
        <v>345536.02947368426</v>
      </c>
      <c r="H8">
        <v>6565184.5600000015</v>
      </c>
      <c r="I8">
        <v>1.1499999999999999</v>
      </c>
      <c r="J8">
        <v>14.36</v>
      </c>
      <c r="K8">
        <v>125</v>
      </c>
      <c r="L8">
        <v>126</v>
      </c>
    </row>
    <row r="9" spans="1:12" x14ac:dyDescent="0.25">
      <c r="A9" s="1" t="s">
        <v>15</v>
      </c>
      <c r="B9" s="1" t="str">
        <f t="shared" si="0"/>
        <v>HGRU11</v>
      </c>
      <c r="C9" t="s">
        <v>127</v>
      </c>
      <c r="D9" s="2">
        <f>_xlfn.XLOOKUP(B9,[1]IFIX_Corte_NOVO!$B$9:$B$125,[1]IFIX_Corte_NOVO!$FY$9:$FY$125,"N/A",0)</f>
        <v>2889058703.0900002</v>
      </c>
      <c r="E9">
        <v>208651</v>
      </c>
      <c r="F9">
        <v>23238024</v>
      </c>
      <c r="G9">
        <f>_xlfn.XLOOKUP(B9,[1]IFIX_Corte_NOVO!$B$9:$B$125,[1]IFIX_Corte_NOVO!$JF$9:$JF$125,"N/A",0)</f>
        <v>8764076.4163157884</v>
      </c>
      <c r="H9">
        <v>166517451.91</v>
      </c>
      <c r="I9">
        <v>1.9</v>
      </c>
      <c r="J9">
        <v>13.149999999999999</v>
      </c>
      <c r="K9">
        <v>140</v>
      </c>
      <c r="L9">
        <v>116.36</v>
      </c>
    </row>
    <row r="10" spans="1:12" x14ac:dyDescent="0.25">
      <c r="A10" s="1" t="s">
        <v>16</v>
      </c>
      <c r="B10" s="1" t="str">
        <f t="shared" si="0"/>
        <v>TRXF11</v>
      </c>
      <c r="C10" t="s">
        <v>127</v>
      </c>
      <c r="D10" s="2">
        <f>_xlfn.XLOOKUP(B10,[1]IFIX_Corte_NOVO!$B$9:$B$125,[1]IFIX_Corte_NOVO!$FY$9:$FY$125,"N/A",0)</f>
        <v>2099322675.8900001</v>
      </c>
      <c r="E10">
        <v>184014</v>
      </c>
      <c r="F10">
        <v>20035563</v>
      </c>
      <c r="G10">
        <f>_xlfn.XLOOKUP(B10,[1]IFIX_Corte_NOVO!$B$9:$B$125,[1]IFIX_Corte_NOVO!$JF$9:$JF$125,"N/A",0)</f>
        <v>7439076.5231578946</v>
      </c>
      <c r="H10">
        <v>141342453.94</v>
      </c>
      <c r="I10">
        <v>2.5</v>
      </c>
      <c r="J10">
        <v>13.47</v>
      </c>
      <c r="K10">
        <v>111.75</v>
      </c>
      <c r="L10">
        <v>104.73</v>
      </c>
    </row>
    <row r="11" spans="1:12" x14ac:dyDescent="0.25">
      <c r="A11" s="1" t="s">
        <v>17</v>
      </c>
      <c r="B11" s="1" t="str">
        <f t="shared" si="0"/>
        <v>RBVA11</v>
      </c>
      <c r="C11" t="s">
        <v>127</v>
      </c>
      <c r="D11" s="2">
        <f>_xlfn.XLOOKUP(B11,[1]IFIX_Corte_NOVO!$B$9:$B$125,[1]IFIX_Corte_NOVO!$FY$9:$FY$125,"N/A",0)</f>
        <v>1672885560.75</v>
      </c>
      <c r="E11">
        <v>63850</v>
      </c>
      <c r="F11">
        <v>15614305</v>
      </c>
      <c r="G11">
        <f>_xlfn.XLOOKUP(B11,[1]IFIX_Corte_NOVO!$B$9:$B$125,[1]IFIX_Corte_NOVO!$JF$9:$JF$125,"N/A",0)</f>
        <v>1972566.8563157893</v>
      </c>
      <c r="H11">
        <v>37478770.269999996</v>
      </c>
      <c r="I11">
        <v>0.9</v>
      </c>
      <c r="J11">
        <v>11.9</v>
      </c>
      <c r="K11">
        <v>113.56</v>
      </c>
      <c r="L11">
        <v>92.5</v>
      </c>
    </row>
    <row r="12" spans="1:12" x14ac:dyDescent="0.25">
      <c r="A12" s="1" t="s">
        <v>18</v>
      </c>
      <c r="B12" s="1" t="str">
        <f t="shared" si="0"/>
        <v>VIUR11</v>
      </c>
      <c r="C12" t="s">
        <v>127</v>
      </c>
      <c r="D12" s="2">
        <f>_xlfn.XLOOKUP(B12,[1]IFIX_Corte_NOVO!$B$9:$B$125,[1]IFIX_Corte_NOVO!$FY$9:$FY$125,"N/A",0)</f>
        <v>239805255.16999999</v>
      </c>
      <c r="E12">
        <v>48461</v>
      </c>
      <c r="F12">
        <v>26946220</v>
      </c>
      <c r="G12">
        <f>_xlfn.XLOOKUP(B12,[1]IFIX_Corte_NOVO!$B$9:$B$125,[1]IFIX_Corte_NOVO!$JF$9:$JF$125,"N/A",0)</f>
        <v>247573.342631579</v>
      </c>
      <c r="H12">
        <v>4703893.5100000007</v>
      </c>
      <c r="I12">
        <v>6.7000000000000004E-2</v>
      </c>
      <c r="J12">
        <v>0.81399999999999983</v>
      </c>
      <c r="K12">
        <v>8</v>
      </c>
      <c r="L12">
        <v>7.38</v>
      </c>
    </row>
    <row r="13" spans="1:12" x14ac:dyDescent="0.25">
      <c r="A13" s="1" t="s">
        <v>19</v>
      </c>
      <c r="B13" s="1" t="str">
        <f t="shared" si="0"/>
        <v>HGLG11</v>
      </c>
      <c r="C13" t="s">
        <v>128</v>
      </c>
      <c r="D13" s="2">
        <f>_xlfn.XLOOKUP(B13,[1]IFIX_Corte_NOVO!$B$9:$B$125,[1]IFIX_Corte_NOVO!$FY$9:$FY$125,"N/A",0)</f>
        <v>5279191713.6800003</v>
      </c>
      <c r="E13">
        <v>490351</v>
      </c>
      <c r="F13">
        <v>33787575</v>
      </c>
      <c r="G13">
        <f>_xlfn.XLOOKUP(B13,[1]IFIX_Corte_NOVO!$B$9:$B$125,[1]IFIX_Corte_NOVO!$JF$9:$JF$125,"N/A",0)</f>
        <v>10207202.858421052</v>
      </c>
      <c r="H13">
        <v>193936854.31</v>
      </c>
      <c r="I13">
        <v>1.1000000000000001</v>
      </c>
      <c r="J13">
        <v>13.199999999999998</v>
      </c>
      <c r="K13">
        <v>161.99</v>
      </c>
      <c r="L13">
        <v>159.96</v>
      </c>
    </row>
    <row r="14" spans="1:12" x14ac:dyDescent="0.25">
      <c r="A14" s="1" t="s">
        <v>20</v>
      </c>
      <c r="B14" s="1" t="str">
        <f t="shared" si="0"/>
        <v>BTLG11</v>
      </c>
      <c r="C14" t="s">
        <v>128</v>
      </c>
      <c r="D14" s="2">
        <f>_xlfn.XLOOKUP(B14,[1]IFIX_Corte_NOVO!$B$9:$B$125,[1]IFIX_Corte_NOVO!$FY$9:$FY$125,"N/A",0)</f>
        <v>4523395507.6899996</v>
      </c>
      <c r="E14">
        <v>365957</v>
      </c>
      <c r="F14">
        <v>43249151</v>
      </c>
      <c r="G14">
        <f>_xlfn.XLOOKUP(B14,[1]IFIX_Corte_NOVO!$B$9:$B$125,[1]IFIX_Corte_NOVO!$JF$9:$JF$125,"N/A",0)</f>
        <v>12280308.235263158</v>
      </c>
      <c r="H14">
        <v>233325856.47</v>
      </c>
      <c r="I14">
        <v>0.78</v>
      </c>
      <c r="J14">
        <v>9.2499999999999982</v>
      </c>
      <c r="K14">
        <v>103.87</v>
      </c>
      <c r="L14">
        <v>98.2</v>
      </c>
    </row>
    <row r="15" spans="1:12" x14ac:dyDescent="0.25">
      <c r="A15" s="1" t="s">
        <v>21</v>
      </c>
      <c r="B15" s="1" t="str">
        <f t="shared" si="0"/>
        <v>XPLG11</v>
      </c>
      <c r="C15" t="s">
        <v>128</v>
      </c>
      <c r="D15" s="2">
        <f>_xlfn.XLOOKUP(B15,[1]IFIX_Corte_NOVO!$B$9:$B$125,[1]IFIX_Corte_NOVO!$FY$9:$FY$125,"N/A",0)</f>
        <v>3495543561.3699999</v>
      </c>
      <c r="E15">
        <v>344326</v>
      </c>
      <c r="F15">
        <v>31175931</v>
      </c>
      <c r="G15">
        <f>_xlfn.XLOOKUP(B15,[1]IFIX_Corte_NOVO!$B$9:$B$125,[1]IFIX_Corte_NOVO!$JF$9:$JF$125,"N/A",0)</f>
        <v>5849610.3231578954</v>
      </c>
      <c r="H15">
        <v>111142596.14000002</v>
      </c>
      <c r="I15">
        <v>0.78</v>
      </c>
      <c r="J15">
        <v>9.3600000000000012</v>
      </c>
      <c r="K15">
        <v>108.9</v>
      </c>
      <c r="L15">
        <v>96.96</v>
      </c>
    </row>
    <row r="16" spans="1:12" x14ac:dyDescent="0.25">
      <c r="A16" s="1" t="s">
        <v>22</v>
      </c>
      <c r="B16" s="1" t="str">
        <f t="shared" si="0"/>
        <v>LVBI11</v>
      </c>
      <c r="C16" t="s">
        <v>128</v>
      </c>
      <c r="D16" s="2">
        <f>_xlfn.XLOOKUP(B16,[1]IFIX_Corte_NOVO!$B$9:$B$125,[1]IFIX_Corte_NOVO!$FY$9:$FY$125,"N/A",0)</f>
        <v>2006033962.3599999</v>
      </c>
      <c r="E16">
        <v>135158</v>
      </c>
      <c r="F16">
        <v>16118565</v>
      </c>
      <c r="G16">
        <f>_xlfn.XLOOKUP(B16,[1]IFIX_Corte_NOVO!$B$9:$B$125,[1]IFIX_Corte_NOVO!$JF$9:$JF$125,"N/A",0)</f>
        <v>4110205.2778947363</v>
      </c>
      <c r="H16">
        <v>78093900.279999986</v>
      </c>
      <c r="I16">
        <v>0.83</v>
      </c>
      <c r="J16">
        <v>10.740000000000002</v>
      </c>
      <c r="K16">
        <v>117.87</v>
      </c>
      <c r="L16">
        <v>99.07</v>
      </c>
    </row>
    <row r="17" spans="1:12" x14ac:dyDescent="0.25">
      <c r="A17" s="1" t="s">
        <v>23</v>
      </c>
      <c r="B17" s="1" t="str">
        <f t="shared" si="0"/>
        <v>BRCO11</v>
      </c>
      <c r="C17" t="s">
        <v>128</v>
      </c>
      <c r="D17" s="2">
        <f>_xlfn.XLOOKUP(B17,[1]IFIX_Corte_NOVO!$B$9:$B$125,[1]IFIX_Corte_NOVO!$FY$9:$FY$125,"N/A",0)</f>
        <v>1888409655.6400001</v>
      </c>
      <c r="E17">
        <v>117506</v>
      </c>
      <c r="F17">
        <v>15905133</v>
      </c>
      <c r="G17">
        <f>_xlfn.XLOOKUP(B17,[1]IFIX_Corte_NOVO!$B$9:$B$125,[1]IFIX_Corte_NOVO!$JF$9:$JF$125,"N/A",0)</f>
        <v>4699065.614736842</v>
      </c>
      <c r="H17">
        <v>89282246.679999992</v>
      </c>
      <c r="I17">
        <v>0.87</v>
      </c>
      <c r="J17">
        <v>10.559999999999999</v>
      </c>
      <c r="K17">
        <v>123.39</v>
      </c>
      <c r="L17">
        <v>99.95</v>
      </c>
    </row>
    <row r="18" spans="1:12" x14ac:dyDescent="0.25">
      <c r="A18" s="1" t="s">
        <v>24</v>
      </c>
      <c r="B18" s="1" t="str">
        <f t="shared" si="0"/>
        <v>VILG11</v>
      </c>
      <c r="C18" t="s">
        <v>128</v>
      </c>
      <c r="D18" s="2">
        <f>_xlfn.XLOOKUP(B18,[1]IFIX_Corte_NOVO!$B$9:$B$125,[1]IFIX_Corte_NOVO!$FY$9:$FY$125,"N/A",0)</f>
        <v>1704022746.97</v>
      </c>
      <c r="E18">
        <v>154203</v>
      </c>
      <c r="F18">
        <v>14997396</v>
      </c>
      <c r="G18">
        <f>_xlfn.XLOOKUP(B18,[1]IFIX_Corte_NOVO!$B$9:$B$125,[1]IFIX_Corte_NOVO!$JF$9:$JF$125,"N/A",0)</f>
        <v>2858324.3373684208</v>
      </c>
      <c r="H18">
        <v>54308162.409999996</v>
      </c>
      <c r="I18">
        <v>0.63</v>
      </c>
      <c r="J18">
        <v>7.3599999999999985</v>
      </c>
      <c r="K18">
        <v>99.27</v>
      </c>
      <c r="L18">
        <v>99.92</v>
      </c>
    </row>
    <row r="19" spans="1:12" x14ac:dyDescent="0.25">
      <c r="A19" s="1" t="s">
        <v>25</v>
      </c>
      <c r="B19" s="1" t="str">
        <f t="shared" si="0"/>
        <v>HSLG11</v>
      </c>
      <c r="C19" t="s">
        <v>128</v>
      </c>
      <c r="D19" s="2">
        <f>_xlfn.XLOOKUP(B19,[1]IFIX_Corte_NOVO!$B$9:$B$125,[1]IFIX_Corte_NOVO!$FY$9:$FY$125,"N/A",0)</f>
        <v>1317068433.1800001</v>
      </c>
      <c r="E19">
        <v>40218</v>
      </c>
      <c r="F19">
        <v>12660067</v>
      </c>
      <c r="G19">
        <f>_xlfn.XLOOKUP(B19,[1]IFIX_Corte_NOVO!$B$9:$B$125,[1]IFIX_Corte_NOVO!$JF$9:$JF$125,"N/A",0)</f>
        <v>711422.0405263158</v>
      </c>
      <c r="H19">
        <v>13517018.77</v>
      </c>
      <c r="I19">
        <v>0.74</v>
      </c>
      <c r="J19">
        <v>8.8800000000000008</v>
      </c>
      <c r="K19">
        <v>98.5</v>
      </c>
      <c r="L19">
        <v>88</v>
      </c>
    </row>
    <row r="20" spans="1:12" x14ac:dyDescent="0.25">
      <c r="A20" s="1" t="s">
        <v>26</v>
      </c>
      <c r="B20" s="1" t="str">
        <f t="shared" si="0"/>
        <v>GGRC11</v>
      </c>
      <c r="C20" t="s">
        <v>128</v>
      </c>
      <c r="D20" s="2">
        <f>_xlfn.XLOOKUP(B20,[1]IFIX_Corte_NOVO!$B$9:$B$125,[1]IFIX_Corte_NOVO!$FY$9:$FY$125,"N/A",0)</f>
        <v>1387883000.2</v>
      </c>
      <c r="E20">
        <v>132517</v>
      </c>
      <c r="F20">
        <v>122285100</v>
      </c>
      <c r="G20">
        <f>_xlfn.XLOOKUP(B20,[1]IFIX_Corte_NOVO!$B$9:$B$125,[1]IFIX_Corte_NOVO!$JF$9:$JF$125,"N/A",0)</f>
        <v>2320182.615789474</v>
      </c>
      <c r="H20">
        <v>44083469.700000003</v>
      </c>
      <c r="I20">
        <v>0.1</v>
      </c>
      <c r="J20">
        <v>1.107</v>
      </c>
      <c r="K20">
        <v>11.367000000000001</v>
      </c>
      <c r="L20">
        <v>11.57</v>
      </c>
    </row>
    <row r="21" spans="1:12" x14ac:dyDescent="0.25">
      <c r="A21" s="1" t="s">
        <v>27</v>
      </c>
      <c r="B21" s="1" t="str">
        <f t="shared" si="0"/>
        <v>TRBL11</v>
      </c>
      <c r="C21" t="s">
        <v>128</v>
      </c>
      <c r="D21" s="2">
        <f>_xlfn.XLOOKUP(B21,[1]IFIX_Corte_NOVO!$B$9:$B$125,[1]IFIX_Corte_NOVO!$FY$9:$FY$125,"N/A",0)</f>
        <v>767602737.33000004</v>
      </c>
      <c r="E21">
        <v>54533</v>
      </c>
      <c r="F21">
        <v>7739092</v>
      </c>
      <c r="G21">
        <f>_xlfn.XLOOKUP(B21,[1]IFIX_Corte_NOVO!$B$9:$B$125,[1]IFIX_Corte_NOVO!$JF$9:$JF$125,"N/A",0)</f>
        <v>1386284.3094736841</v>
      </c>
      <c r="H21">
        <v>26339401.879999999</v>
      </c>
      <c r="I21">
        <v>0.62</v>
      </c>
      <c r="J21">
        <v>9.61</v>
      </c>
      <c r="K21">
        <v>97.7</v>
      </c>
      <c r="L21">
        <v>95.19</v>
      </c>
    </row>
    <row r="22" spans="1:12" x14ac:dyDescent="0.25">
      <c r="A22" s="1" t="s">
        <v>28</v>
      </c>
      <c r="B22" s="1" t="str">
        <f t="shared" si="0"/>
        <v>XPIN11</v>
      </c>
      <c r="C22" t="s">
        <v>128</v>
      </c>
      <c r="D22" s="2">
        <f>_xlfn.XLOOKUP(B22,[1]IFIX_Corte_NOVO!$B$9:$B$125,[1]IFIX_Corte_NOVO!$FY$9:$FY$125,"N/A",0)</f>
        <v>750873716.51999998</v>
      </c>
      <c r="E22">
        <v>46384</v>
      </c>
      <c r="F22">
        <v>7150422</v>
      </c>
      <c r="G22">
        <f>_xlfn.XLOOKUP(B22,[1]IFIX_Corte_NOVO!$B$9:$B$125,[1]IFIX_Corte_NOVO!$JF$9:$JF$125,"N/A",0)</f>
        <v>463929.86157894734</v>
      </c>
      <c r="H22">
        <v>8814667.3699999992</v>
      </c>
      <c r="I22">
        <v>0.74</v>
      </c>
      <c r="J22">
        <v>7.65</v>
      </c>
      <c r="K22">
        <v>80.2</v>
      </c>
      <c r="L22">
        <v>72.290000000000006</v>
      </c>
    </row>
    <row r="23" spans="1:12" x14ac:dyDescent="0.25">
      <c r="A23" s="1" t="s">
        <v>29</v>
      </c>
      <c r="B23" s="1" t="str">
        <f t="shared" si="0"/>
        <v>RBRL11</v>
      </c>
      <c r="C23" t="s">
        <v>128</v>
      </c>
      <c r="D23" s="2">
        <f>_xlfn.XLOOKUP(B23,[1]IFIX_Corte_NOVO!$B$9:$B$125,[1]IFIX_Corte_NOVO!$FY$9:$FY$125,"N/A",0)</f>
        <v>686667736.75</v>
      </c>
      <c r="E23">
        <v>14314</v>
      </c>
      <c r="F23">
        <v>6687035</v>
      </c>
      <c r="G23">
        <f>_xlfn.XLOOKUP(B23,[1]IFIX_Corte_NOVO!$B$9:$B$125,[1]IFIX_Corte_NOVO!$JF$9:$JF$125,"N/A",0)</f>
        <v>548657.7215789475</v>
      </c>
      <c r="H23">
        <v>10424496.710000003</v>
      </c>
      <c r="I23">
        <v>0.77</v>
      </c>
      <c r="J23">
        <v>8.2500000000000018</v>
      </c>
      <c r="K23">
        <v>87.41</v>
      </c>
      <c r="L23">
        <v>82.15</v>
      </c>
    </row>
    <row r="24" spans="1:12" x14ac:dyDescent="0.25">
      <c r="A24" s="1" t="s">
        <v>30</v>
      </c>
      <c r="B24" s="1" t="str">
        <f t="shared" si="0"/>
        <v>BTAL11</v>
      </c>
      <c r="C24" t="s">
        <v>128</v>
      </c>
      <c r="D24" s="2">
        <f>_xlfn.XLOOKUP(B24,[1]IFIX_Corte_NOVO!$B$9:$B$125,[1]IFIX_Corte_NOVO!$FY$9:$FY$125,"N/A",0)</f>
        <v>670209507.83000004</v>
      </c>
      <c r="E24">
        <v>41057</v>
      </c>
      <c r="F24">
        <v>5982736</v>
      </c>
      <c r="G24">
        <f>_xlfn.XLOOKUP(B24,[1]IFIX_Corte_NOVO!$B$9:$B$125,[1]IFIX_Corte_NOVO!$JF$9:$JF$125,"N/A",0)</f>
        <v>731325.87894736824</v>
      </c>
      <c r="H24">
        <v>13895191.699999997</v>
      </c>
      <c r="I24">
        <v>0.84</v>
      </c>
      <c r="J24">
        <v>9.120000000000001</v>
      </c>
      <c r="K24">
        <v>79.44</v>
      </c>
      <c r="L24">
        <v>94.86</v>
      </c>
    </row>
    <row r="25" spans="1:12" x14ac:dyDescent="0.25">
      <c r="A25" s="1" t="s">
        <v>31</v>
      </c>
      <c r="B25" s="1" t="str">
        <f t="shared" si="0"/>
        <v>PATL11</v>
      </c>
      <c r="C25" t="s">
        <v>128</v>
      </c>
      <c r="D25" s="2">
        <f>_xlfn.XLOOKUP(B25,[1]IFIX_Corte_NOVO!$B$9:$B$125,[1]IFIX_Corte_NOVO!$FY$9:$FY$125,"N/A",0)</f>
        <v>491557687.27999997</v>
      </c>
      <c r="E25">
        <v>25356</v>
      </c>
      <c r="F25">
        <v>4991535</v>
      </c>
      <c r="G25">
        <f>_xlfn.XLOOKUP(B25,[1]IFIX_Corte_NOVO!$B$9:$B$125,[1]IFIX_Corte_NOVO!$JF$9:$JF$125,"N/A",0)</f>
        <v>596059.77263157896</v>
      </c>
      <c r="H25">
        <v>11325135.68</v>
      </c>
      <c r="I25">
        <v>0.56999999999999995</v>
      </c>
      <c r="J25">
        <v>6.9899999999999975</v>
      </c>
      <c r="K25">
        <v>69</v>
      </c>
      <c r="L25">
        <v>69.33</v>
      </c>
    </row>
    <row r="26" spans="1:12" x14ac:dyDescent="0.25">
      <c r="A26" s="1" t="s">
        <v>32</v>
      </c>
      <c r="B26" s="1" t="str">
        <f t="shared" si="0"/>
        <v>INLG11</v>
      </c>
      <c r="C26" t="s">
        <v>128</v>
      </c>
      <c r="D26" s="2">
        <f>_xlfn.XLOOKUP(B26,[1]IFIX_Corte_NOVO!$B$9:$B$125,[1]IFIX_Corte_NOVO!$FY$9:$FY$125,"N/A",0)</f>
        <v>457171677.92000002</v>
      </c>
      <c r="E26">
        <v>19183</v>
      </c>
      <c r="F26">
        <v>4512103</v>
      </c>
      <c r="G26">
        <f>_xlfn.XLOOKUP(B26,[1]IFIX_Corte_NOVO!$B$9:$B$125,[1]IFIX_Corte_NOVO!$JF$9:$JF$125,"N/A",0)</f>
        <v>456766.6047368421</v>
      </c>
      <c r="H26">
        <v>8678565.4900000002</v>
      </c>
      <c r="I26">
        <v>0.8</v>
      </c>
      <c r="J26">
        <v>8.9100000000000019</v>
      </c>
      <c r="K26">
        <v>89.88</v>
      </c>
      <c r="L26">
        <v>81.209999999999994</v>
      </c>
    </row>
    <row r="27" spans="1:12" x14ac:dyDescent="0.25">
      <c r="A27" s="1" t="s">
        <v>33</v>
      </c>
      <c r="B27" s="1" t="str">
        <f t="shared" si="0"/>
        <v>RZAT11</v>
      </c>
      <c r="C27" t="s">
        <v>128</v>
      </c>
      <c r="D27" s="2">
        <f>_xlfn.XLOOKUP(B27,[1]IFIX_Corte_NOVO!$B$9:$B$125,[1]IFIX_Corte_NOVO!$FY$9:$FY$125,"N/A",0)</f>
        <v>427714355.83999997</v>
      </c>
      <c r="E27">
        <v>39841</v>
      </c>
      <c r="F27">
        <v>4235042</v>
      </c>
      <c r="G27">
        <f>_xlfn.XLOOKUP(B27,[1]IFIX_Corte_NOVO!$B$9:$B$125,[1]IFIX_Corte_NOVO!$JF$9:$JF$125,"N/A",0)</f>
        <v>1074833.4742105261</v>
      </c>
      <c r="H27">
        <v>20421836.009999998</v>
      </c>
      <c r="I27">
        <v>0.98</v>
      </c>
      <c r="J27">
        <v>12.950000000000001</v>
      </c>
      <c r="K27">
        <v>92.52</v>
      </c>
      <c r="L27">
        <v>92.21</v>
      </c>
    </row>
    <row r="28" spans="1:12" x14ac:dyDescent="0.25">
      <c r="A28" s="1" t="s">
        <v>34</v>
      </c>
      <c r="B28" s="1" t="str">
        <f t="shared" si="0"/>
        <v>BLMG11</v>
      </c>
      <c r="C28" t="s">
        <v>128</v>
      </c>
      <c r="D28" s="2">
        <f>_xlfn.XLOOKUP(B28,[1]IFIX_Corte_NOVO!$B$9:$B$125,[1]IFIX_Corte_NOVO!$FY$9:$FY$125,"N/A",0)</f>
        <v>290494479.75</v>
      </c>
      <c r="E28">
        <v>13992</v>
      </c>
      <c r="F28">
        <v>4268807</v>
      </c>
      <c r="G28">
        <f>_xlfn.XLOOKUP(B28,[1]IFIX_Corte_NOVO!$B$9:$B$125,[1]IFIX_Corte_NOVO!$JF$9:$JF$125,"N/A",0)</f>
        <v>537858.0689473683</v>
      </c>
      <c r="H28">
        <v>10219303.309999999</v>
      </c>
      <c r="I28">
        <v>0.5</v>
      </c>
      <c r="J28">
        <v>4.46</v>
      </c>
      <c r="K28">
        <v>40.799999999999997</v>
      </c>
      <c r="L28">
        <v>74.59</v>
      </c>
    </row>
    <row r="29" spans="1:12" x14ac:dyDescent="0.25">
      <c r="A29" s="1" t="s">
        <v>35</v>
      </c>
      <c r="B29" s="1" t="str">
        <f t="shared" si="0"/>
        <v>XPML11</v>
      </c>
      <c r="C29" t="s">
        <v>129</v>
      </c>
      <c r="D29" s="2">
        <f>_xlfn.XLOOKUP(B29,[1]IFIX_Corte_NOVO!$B$9:$B$125,[1]IFIX_Corte_NOVO!$FY$9:$FY$125,"N/A",0)</f>
        <v>6495969534.8100004</v>
      </c>
      <c r="E29">
        <v>560633</v>
      </c>
      <c r="F29">
        <v>55320191</v>
      </c>
      <c r="G29">
        <f>_xlfn.XLOOKUP(B29,[1]IFIX_Corte_NOVO!$B$9:$B$125,[1]IFIX_Corte_NOVO!$JF$9:$JF$125,"N/A",0)</f>
        <v>19600413.260000002</v>
      </c>
      <c r="H29">
        <v>372407851.94</v>
      </c>
      <c r="I29">
        <v>0.92</v>
      </c>
      <c r="J29">
        <v>10.97</v>
      </c>
      <c r="K29">
        <v>116.71</v>
      </c>
      <c r="L29">
        <v>94.85</v>
      </c>
    </row>
    <row r="30" spans="1:12" x14ac:dyDescent="0.25">
      <c r="A30" s="1" t="s">
        <v>36</v>
      </c>
      <c r="B30" s="1" t="str">
        <f t="shared" si="0"/>
        <v>VISC11</v>
      </c>
      <c r="C30" t="s">
        <v>129</v>
      </c>
      <c r="D30" s="2">
        <f>_xlfn.XLOOKUP(B30,[1]IFIX_Corte_NOVO!$B$9:$B$125,[1]IFIX_Corte_NOVO!$FY$9:$FY$125,"N/A",0)</f>
        <v>3637559318.1399999</v>
      </c>
      <c r="E30">
        <v>349377</v>
      </c>
      <c r="F30">
        <v>28828640</v>
      </c>
      <c r="G30">
        <f>_xlfn.XLOOKUP(B30,[1]IFIX_Corte_NOVO!$B$9:$B$125,[1]IFIX_Corte_NOVO!$JF$9:$JF$125,"N/A",0)</f>
        <v>7211228.3947368423</v>
      </c>
      <c r="H30">
        <v>137013339.5</v>
      </c>
      <c r="I30">
        <v>0.8</v>
      </c>
      <c r="J30">
        <v>10.93</v>
      </c>
      <c r="K30">
        <v>123.83</v>
      </c>
      <c r="L30">
        <v>106.5</v>
      </c>
    </row>
    <row r="31" spans="1:12" x14ac:dyDescent="0.25">
      <c r="A31" s="1" t="s">
        <v>37</v>
      </c>
      <c r="B31" s="1" t="str">
        <f t="shared" si="0"/>
        <v>HGBS11</v>
      </c>
      <c r="C31" t="s">
        <v>129</v>
      </c>
      <c r="D31" s="2">
        <f>_xlfn.XLOOKUP(B31,[1]IFIX_Corte_NOVO!$B$9:$B$125,[1]IFIX_Corte_NOVO!$FY$9:$FY$125,"N/A",0)</f>
        <v>2844407881.27</v>
      </c>
      <c r="E31">
        <v>125272</v>
      </c>
      <c r="F31">
        <v>12729800</v>
      </c>
      <c r="G31">
        <f>_xlfn.XLOOKUP(B31,[1]IFIX_Corte_NOVO!$B$9:$B$125,[1]IFIX_Corte_NOVO!$JF$9:$JF$125,"N/A",0)</f>
        <v>3841181.6847368409</v>
      </c>
      <c r="H31">
        <v>72982452.009999976</v>
      </c>
      <c r="I31">
        <v>1.6</v>
      </c>
      <c r="J31">
        <v>20.5</v>
      </c>
      <c r="K31">
        <v>230.75</v>
      </c>
      <c r="L31">
        <v>188.2</v>
      </c>
    </row>
    <row r="32" spans="1:12" x14ac:dyDescent="0.25">
      <c r="A32" s="1" t="s">
        <v>38</v>
      </c>
      <c r="B32" s="1" t="str">
        <f t="shared" si="0"/>
        <v>HSML11</v>
      </c>
      <c r="C32" t="s">
        <v>129</v>
      </c>
      <c r="D32" s="2">
        <f>_xlfn.XLOOKUP(B32,[1]IFIX_Corte_NOVO!$B$9:$B$125,[1]IFIX_Corte_NOVO!$FY$9:$FY$125,"N/A",0)</f>
        <v>2265944267.6599998</v>
      </c>
      <c r="E32">
        <v>195323</v>
      </c>
      <c r="F32">
        <v>20808572</v>
      </c>
      <c r="G32">
        <f>_xlfn.XLOOKUP(B32,[1]IFIX_Corte_NOVO!$B$9:$B$125,[1]IFIX_Corte_NOVO!$JF$9:$JF$125,"N/A",0)</f>
        <v>6388334.3347368417</v>
      </c>
      <c r="H32">
        <v>121378352.35999998</v>
      </c>
      <c r="I32">
        <v>0.8</v>
      </c>
      <c r="J32">
        <v>9.52</v>
      </c>
      <c r="K32">
        <v>96.47</v>
      </c>
      <c r="L32">
        <v>78.23</v>
      </c>
    </row>
    <row r="33" spans="1:12" x14ac:dyDescent="0.25">
      <c r="A33" s="1" t="s">
        <v>39</v>
      </c>
      <c r="B33" s="1" t="str">
        <f t="shared" si="0"/>
        <v>GZIT11</v>
      </c>
      <c r="C33" t="s">
        <v>129</v>
      </c>
      <c r="D33" s="2">
        <f>_xlfn.XLOOKUP(B33,[1]IFIX_Corte_NOVO!$B$9:$B$125,[1]IFIX_Corte_NOVO!$FY$9:$FY$125,"N/A",0)</f>
        <v>2068106557.77</v>
      </c>
      <c r="E33">
        <v>5074</v>
      </c>
      <c r="F33">
        <v>21841231</v>
      </c>
      <c r="G33">
        <f>_xlfn.XLOOKUP(B33,[1]IFIX_Corte_NOVO!$B$9:$B$125,[1]IFIX_Corte_NOVO!$JF$9:$JF$125,"N/A",0)</f>
        <v>540684.39157894719</v>
      </c>
      <c r="H33">
        <v>10273003.439999998</v>
      </c>
      <c r="I33">
        <v>0.78</v>
      </c>
      <c r="J33">
        <v>8.4325100000000024</v>
      </c>
      <c r="K33">
        <v>71.73</v>
      </c>
      <c r="L33">
        <v>71.73</v>
      </c>
    </row>
    <row r="34" spans="1:12" x14ac:dyDescent="0.25">
      <c r="A34" s="1" t="s">
        <v>40</v>
      </c>
      <c r="B34" s="1" t="str">
        <f t="shared" si="0"/>
        <v>MALL11</v>
      </c>
      <c r="C34" t="s">
        <v>129</v>
      </c>
      <c r="D34" s="2">
        <f>_xlfn.XLOOKUP(B34,[1]IFIX_Corte_NOVO!$B$9:$B$125,[1]IFIX_Corte_NOVO!$FY$9:$FY$125,"N/A",0)</f>
        <v>1546062976.9400001</v>
      </c>
      <c r="E34">
        <v>130887</v>
      </c>
      <c r="F34">
        <v>12972967</v>
      </c>
      <c r="G34">
        <f>_xlfn.XLOOKUP(B34,[1]IFIX_Corte_NOVO!$B$9:$B$125,[1]IFIX_Corte_NOVO!$JF$9:$JF$125,"N/A",0)</f>
        <v>2941518.520526316</v>
      </c>
      <c r="H34">
        <v>55888851.890000001</v>
      </c>
      <c r="I34">
        <v>0.78</v>
      </c>
      <c r="J34">
        <v>10.050000000000001</v>
      </c>
      <c r="K34">
        <v>118.8</v>
      </c>
      <c r="L34">
        <v>102.8</v>
      </c>
    </row>
    <row r="35" spans="1:12" x14ac:dyDescent="0.25">
      <c r="A35" s="1" t="s">
        <v>41</v>
      </c>
      <c r="B35" s="1" t="str">
        <f t="shared" si="0"/>
        <v>BPML11</v>
      </c>
      <c r="C35" t="s">
        <v>129</v>
      </c>
      <c r="D35" s="2">
        <f>_xlfn.XLOOKUP(B35,[1]IFIX_Corte_NOVO!$B$9:$B$125,[1]IFIX_Corte_NOVO!$FY$9:$FY$125,"N/A",0)</f>
        <v>953658610.35000002</v>
      </c>
      <c r="E35">
        <v>5737</v>
      </c>
      <c r="F35">
        <v>7441745</v>
      </c>
      <c r="G35">
        <f>_xlfn.XLOOKUP(B35,[1]IFIX_Corte_NOVO!$B$9:$B$125,[1]IFIX_Corte_NOVO!$JF$9:$JF$125,"N/A",0)</f>
        <v>1308972.6626315787</v>
      </c>
      <c r="H35">
        <v>24870480.589999996</v>
      </c>
      <c r="I35">
        <v>1.07</v>
      </c>
      <c r="J35">
        <v>12.31</v>
      </c>
      <c r="K35">
        <v>96</v>
      </c>
      <c r="L35">
        <v>60.5</v>
      </c>
    </row>
    <row r="36" spans="1:12" x14ac:dyDescent="0.25">
      <c r="A36" s="1" t="s">
        <v>42</v>
      </c>
      <c r="B36" s="1" t="str">
        <f t="shared" si="0"/>
        <v>AJFI11</v>
      </c>
      <c r="C36" t="s">
        <v>129</v>
      </c>
      <c r="D36" s="2">
        <f>_xlfn.XLOOKUP(B36,[1]IFIX_Corte_NOVO!$B$9:$B$125,[1]IFIX_Corte_NOVO!$FY$9:$FY$125,"N/A",0)</f>
        <v>387531564.13</v>
      </c>
      <c r="E36">
        <v>13081</v>
      </c>
      <c r="F36">
        <v>31625978</v>
      </c>
      <c r="G36">
        <f>_xlfn.XLOOKUP(B36,[1]IFIX_Corte_NOVO!$B$9:$B$125,[1]IFIX_Corte_NOVO!$JF$9:$JF$125,"N/A",0)</f>
        <v>896915.30684210511</v>
      </c>
      <c r="H36">
        <v>17041390.829999998</v>
      </c>
      <c r="I36">
        <v>7.0000000000000007E-2</v>
      </c>
      <c r="J36">
        <v>1.4698800000000001</v>
      </c>
      <c r="K36">
        <v>9.68</v>
      </c>
      <c r="L36">
        <v>0</v>
      </c>
    </row>
    <row r="37" spans="1:12" x14ac:dyDescent="0.25">
      <c r="A37" s="1" t="s">
        <v>43</v>
      </c>
      <c r="B37" s="1" t="str">
        <f t="shared" si="0"/>
        <v>CPSH11</v>
      </c>
      <c r="C37" t="s">
        <v>129</v>
      </c>
      <c r="D37" s="2">
        <f>_xlfn.XLOOKUP(B37,[1]IFIX_Corte_NOVO!$B$9:$B$125,[1]IFIX_Corte_NOVO!$FY$9:$FY$125,"N/A",0)</f>
        <v>891969576.92999995</v>
      </c>
      <c r="E37">
        <v>11838</v>
      </c>
      <c r="F37">
        <v>79699818</v>
      </c>
      <c r="G37">
        <f>_xlfn.XLOOKUP(B37,[1]IFIX_Corte_NOVO!$B$9:$B$125,[1]IFIX_Corte_NOVO!$JF$9:$JF$125,"N/A",0)</f>
        <v>3448251.1342105265</v>
      </c>
      <c r="H37">
        <v>65516771.550000004</v>
      </c>
      <c r="I37">
        <v>0.11</v>
      </c>
      <c r="J37">
        <v>1.2050000000000001</v>
      </c>
      <c r="K37">
        <v>11.038</v>
      </c>
      <c r="L37">
        <v>0</v>
      </c>
    </row>
    <row r="38" spans="1:12" x14ac:dyDescent="0.25">
      <c r="A38" s="1" t="s">
        <v>44</v>
      </c>
      <c r="B38" s="1" t="str">
        <f t="shared" si="0"/>
        <v>PVBI11</v>
      </c>
      <c r="C38" t="s">
        <v>130</v>
      </c>
      <c r="D38" s="2">
        <f>_xlfn.XLOOKUP(B38,[1]IFIX_Corte_NOVO!$B$9:$B$125,[1]IFIX_Corte_NOVO!$FY$9:$FY$125,"N/A",0)</f>
        <v>2846125944.96</v>
      </c>
      <c r="E38">
        <v>163221</v>
      </c>
      <c r="F38">
        <v>27130067</v>
      </c>
      <c r="G38">
        <f>_xlfn.XLOOKUP(B38,[1]IFIX_Corte_NOVO!$B$9:$B$125,[1]IFIX_Corte_NOVO!$JF$9:$JF$125,"N/A",0)</f>
        <v>6432743.3557894733</v>
      </c>
      <c r="H38">
        <v>122222123.75999999</v>
      </c>
      <c r="I38">
        <v>0.55000000000000004</v>
      </c>
      <c r="J38">
        <v>7.6000000000000014</v>
      </c>
      <c r="K38">
        <v>103.21</v>
      </c>
      <c r="L38">
        <v>90</v>
      </c>
    </row>
    <row r="39" spans="1:12" x14ac:dyDescent="0.25">
      <c r="A39" s="1" t="s">
        <v>45</v>
      </c>
      <c r="B39" s="1" t="str">
        <f t="shared" si="0"/>
        <v>BRCR11</v>
      </c>
      <c r="C39" t="s">
        <v>130</v>
      </c>
      <c r="D39" s="2">
        <f>_xlfn.XLOOKUP(B39,[1]IFIX_Corte_NOVO!$B$9:$B$125,[1]IFIX_Corte_NOVO!$FY$9:$FY$125,"N/A",0)</f>
        <v>2308862711.0900002</v>
      </c>
      <c r="E39">
        <v>129817</v>
      </c>
      <c r="F39">
        <v>26638202</v>
      </c>
      <c r="G39">
        <f>_xlfn.XLOOKUP(B39,[1]IFIX_Corte_NOVO!$B$9:$B$125,[1]IFIX_Corte_NOVO!$JF$9:$JF$125,"N/A",0)</f>
        <v>1923876.2463157894</v>
      </c>
      <c r="H39">
        <v>36553648.68</v>
      </c>
      <c r="I39">
        <v>0.5</v>
      </c>
      <c r="J39">
        <v>5.6400000000000006</v>
      </c>
      <c r="K39">
        <v>59.3</v>
      </c>
      <c r="L39">
        <v>59</v>
      </c>
    </row>
    <row r="40" spans="1:12" x14ac:dyDescent="0.25">
      <c r="A40" s="1" t="s">
        <v>46</v>
      </c>
      <c r="B40" s="1" t="str">
        <f t="shared" si="0"/>
        <v>JSRE11</v>
      </c>
      <c r="C40" t="s">
        <v>130</v>
      </c>
      <c r="D40" s="2">
        <f>_xlfn.XLOOKUP(B40,[1]IFIX_Corte_NOVO!$B$9:$B$125,[1]IFIX_Corte_NOVO!$FY$9:$FY$125,"N/A",0)</f>
        <v>2275388018.3000002</v>
      </c>
      <c r="E40">
        <v>94707</v>
      </c>
      <c r="F40">
        <v>20767328</v>
      </c>
      <c r="G40">
        <f>_xlfn.XLOOKUP(B40,[1]IFIX_Corte_NOVO!$B$9:$B$125,[1]IFIX_Corte_NOVO!$JF$9:$JF$125,"N/A",0)</f>
        <v>2297131.789473684</v>
      </c>
      <c r="H40">
        <v>43645504</v>
      </c>
      <c r="I40">
        <v>0.48</v>
      </c>
      <c r="J40">
        <v>5.7</v>
      </c>
      <c r="K40">
        <v>75.06</v>
      </c>
      <c r="L40">
        <v>70.52</v>
      </c>
    </row>
    <row r="41" spans="1:12" x14ac:dyDescent="0.25">
      <c r="A41" s="1" t="s">
        <v>47</v>
      </c>
      <c r="B41" s="1" t="str">
        <f t="shared" si="0"/>
        <v>HGRE11</v>
      </c>
      <c r="C41" t="s">
        <v>130</v>
      </c>
      <c r="D41" s="2">
        <f>_xlfn.XLOOKUP(B41,[1]IFIX_Corte_NOVO!$B$9:$B$125,[1]IFIX_Corte_NOVO!$FY$9:$FY$125,"N/A",0)</f>
        <v>1809562333.47</v>
      </c>
      <c r="E41">
        <v>146043</v>
      </c>
      <c r="F41">
        <v>11817767</v>
      </c>
      <c r="G41">
        <f>_xlfn.XLOOKUP(B41,[1]IFIX_Corte_NOVO!$B$9:$B$125,[1]IFIX_Corte_NOVO!$JF$9:$JF$125,"N/A",0)</f>
        <v>1899686.6115789476</v>
      </c>
      <c r="H41">
        <v>36094045.620000005</v>
      </c>
      <c r="I41">
        <v>0.78</v>
      </c>
      <c r="J41">
        <v>10.5</v>
      </c>
      <c r="K41">
        <v>133.13</v>
      </c>
      <c r="L41">
        <v>123.61</v>
      </c>
    </row>
    <row r="42" spans="1:12" x14ac:dyDescent="0.25">
      <c r="A42" s="1" t="s">
        <v>48</v>
      </c>
      <c r="B42" s="1" t="str">
        <f t="shared" si="0"/>
        <v>BROF11</v>
      </c>
      <c r="C42" t="s">
        <v>130</v>
      </c>
      <c r="D42" s="2">
        <f>_xlfn.XLOOKUP(B42,[1]IFIX_Corte_NOVO!$B$9:$B$125,[1]IFIX_Corte_NOVO!$FY$9:$FY$125,"N/A",0)</f>
        <v>1260768228.7</v>
      </c>
      <c r="E42">
        <v>9992</v>
      </c>
      <c r="F42">
        <v>11610812</v>
      </c>
      <c r="G42">
        <f>_xlfn.XLOOKUP(B42,[1]IFIX_Corte_NOVO!$B$9:$B$125,[1]IFIX_Corte_NOVO!$JF$9:$JF$125,"N/A",0)</f>
        <v>498039.23105263151</v>
      </c>
      <c r="H42">
        <v>9462745.3899999987</v>
      </c>
      <c r="I42">
        <v>0.46</v>
      </c>
      <c r="J42">
        <v>6.0146879999999996</v>
      </c>
      <c r="K42">
        <v>61.47</v>
      </c>
      <c r="L42">
        <v>60</v>
      </c>
    </row>
    <row r="43" spans="1:12" x14ac:dyDescent="0.25">
      <c r="A43" s="1" t="s">
        <v>49</v>
      </c>
      <c r="B43" s="1" t="str">
        <f t="shared" si="0"/>
        <v>GTWR11</v>
      </c>
      <c r="C43" t="s">
        <v>130</v>
      </c>
      <c r="D43" s="2">
        <f>_xlfn.XLOOKUP(B43,[1]IFIX_Corte_NOVO!$B$9:$B$125,[1]IFIX_Corte_NOVO!$FY$9:$FY$125,"N/A",0)</f>
        <v>1217668435.3299999</v>
      </c>
      <c r="E43">
        <v>41327</v>
      </c>
      <c r="F43">
        <v>12000000</v>
      </c>
      <c r="G43">
        <f>_xlfn.XLOOKUP(B43,[1]IFIX_Corte_NOVO!$B$9:$B$125,[1]IFIX_Corte_NOVO!$JF$9:$JF$125,"N/A",0)</f>
        <v>1234603.655789474</v>
      </c>
      <c r="H43">
        <v>23457469.460000005</v>
      </c>
      <c r="I43">
        <v>0.83</v>
      </c>
      <c r="J43">
        <v>9.52</v>
      </c>
      <c r="K43">
        <v>87.09</v>
      </c>
      <c r="L43">
        <v>77.39</v>
      </c>
    </row>
    <row r="44" spans="1:12" x14ac:dyDescent="0.25">
      <c r="A44" s="1" t="s">
        <v>50</v>
      </c>
      <c r="B44" s="1" t="str">
        <f t="shared" si="0"/>
        <v>KORE11</v>
      </c>
      <c r="C44" t="s">
        <v>130</v>
      </c>
      <c r="D44" s="2">
        <f>_xlfn.XLOOKUP(B44,[1]IFIX_Corte_NOVO!$B$9:$B$125,[1]IFIX_Corte_NOVO!$FY$9:$FY$125,"N/A",0)</f>
        <v>1020500511.51</v>
      </c>
      <c r="E44">
        <v>20192</v>
      </c>
      <c r="F44">
        <v>9625000</v>
      </c>
      <c r="G44">
        <f>_xlfn.XLOOKUP(B44,[1]IFIX_Corte_NOVO!$B$9:$B$125,[1]IFIX_Corte_NOVO!$JF$9:$JF$125,"N/A",0)</f>
        <v>3330686.4694736847</v>
      </c>
      <c r="H44">
        <v>63283042.920000009</v>
      </c>
      <c r="I44">
        <v>1.25</v>
      </c>
      <c r="J44">
        <v>14.44</v>
      </c>
      <c r="K44">
        <v>108</v>
      </c>
      <c r="L44">
        <v>0</v>
      </c>
    </row>
    <row r="45" spans="1:12" x14ac:dyDescent="0.25">
      <c r="A45" s="1" t="s">
        <v>51</v>
      </c>
      <c r="B45" s="1" t="str">
        <f t="shared" si="0"/>
        <v>VINO11</v>
      </c>
      <c r="C45" t="s">
        <v>130</v>
      </c>
      <c r="D45" s="2">
        <f>_xlfn.XLOOKUP(B45,[1]IFIX_Corte_NOVO!$B$9:$B$125,[1]IFIX_Corte_NOVO!$FY$9:$FY$125,"N/A",0)</f>
        <v>888641725.23000002</v>
      </c>
      <c r="E45">
        <v>152913</v>
      </c>
      <c r="F45">
        <v>82826295</v>
      </c>
      <c r="G45">
        <f>_xlfn.XLOOKUP(B45,[1]IFIX_Corte_NOVO!$B$9:$B$125,[1]IFIX_Corte_NOVO!$JF$9:$JF$125,"N/A",0)</f>
        <v>843960.9663157895</v>
      </c>
      <c r="H45">
        <v>16035258.359999999</v>
      </c>
      <c r="I45">
        <v>0.05</v>
      </c>
      <c r="J45">
        <v>0.66500000000000015</v>
      </c>
      <c r="K45">
        <v>7.64</v>
      </c>
      <c r="L45">
        <v>9.34</v>
      </c>
    </row>
    <row r="46" spans="1:12" x14ac:dyDescent="0.25">
      <c r="A46" s="1" t="s">
        <v>52</v>
      </c>
      <c r="B46" s="1" t="str">
        <f t="shared" si="0"/>
        <v>RECT11</v>
      </c>
      <c r="C46" t="s">
        <v>130</v>
      </c>
      <c r="D46" s="2">
        <f>_xlfn.XLOOKUP(B46,[1]IFIX_Corte_NOVO!$B$9:$B$125,[1]IFIX_Corte_NOVO!$FY$9:$FY$125,"N/A",0)</f>
        <v>785758858.22000003</v>
      </c>
      <c r="E46">
        <v>55805</v>
      </c>
      <c r="F46">
        <v>8543493</v>
      </c>
      <c r="G46">
        <f>_xlfn.XLOOKUP(B46,[1]IFIX_Corte_NOVO!$B$9:$B$125,[1]IFIX_Corte_NOVO!$JF$9:$JF$125,"N/A",0)</f>
        <v>346969.51894736843</v>
      </c>
      <c r="H46">
        <v>6592420.8600000003</v>
      </c>
      <c r="I46">
        <v>0.36</v>
      </c>
      <c r="J46">
        <v>4.5133999999999999</v>
      </c>
      <c r="K46">
        <v>47.54</v>
      </c>
      <c r="L46">
        <v>54.42</v>
      </c>
    </row>
    <row r="47" spans="1:12" x14ac:dyDescent="0.25">
      <c r="A47" s="1" t="s">
        <v>53</v>
      </c>
      <c r="B47" s="1" t="str">
        <f t="shared" si="0"/>
        <v>RCRB11</v>
      </c>
      <c r="C47" t="s">
        <v>130</v>
      </c>
      <c r="D47" s="2">
        <f>_xlfn.XLOOKUP(B47,[1]IFIX_Corte_NOVO!$B$9:$B$125,[1]IFIX_Corte_NOVO!$FY$9:$FY$125,"N/A",0)</f>
        <v>753617068.95000005</v>
      </c>
      <c r="E47">
        <v>33151</v>
      </c>
      <c r="F47">
        <v>3690695</v>
      </c>
      <c r="G47">
        <f>_xlfn.XLOOKUP(B47,[1]IFIX_Corte_NOVO!$B$9:$B$125,[1]IFIX_Corte_NOVO!$JF$9:$JF$125,"N/A",0)</f>
        <v>805729.37999999989</v>
      </c>
      <c r="H47">
        <v>15308858.219999999</v>
      </c>
      <c r="I47">
        <v>1.05</v>
      </c>
      <c r="J47">
        <v>11.24</v>
      </c>
      <c r="K47">
        <v>161</v>
      </c>
      <c r="L47">
        <v>126.46</v>
      </c>
    </row>
    <row r="48" spans="1:12" x14ac:dyDescent="0.25">
      <c r="A48" s="1" t="s">
        <v>54</v>
      </c>
      <c r="B48" s="1" t="str">
        <f t="shared" si="0"/>
        <v>HGPO11</v>
      </c>
      <c r="C48" t="s">
        <v>130</v>
      </c>
      <c r="D48" s="2">
        <f>_xlfn.XLOOKUP(B48,[1]IFIX_Corte_NOVO!$B$9:$B$125,[1]IFIX_Corte_NOVO!$FY$9:$FY$125,"N/A",0)</f>
        <v>272797070.85000002</v>
      </c>
      <c r="E48">
        <v>10975</v>
      </c>
      <c r="F48">
        <v>1753057</v>
      </c>
      <c r="G48">
        <f>_xlfn.XLOOKUP(B48,[1]IFIX_Corte_NOVO!$B$9:$B$125,[1]IFIX_Corte_NOVO!$JF$9:$JF$125,"N/A",0)</f>
        <v>703554.72210526315</v>
      </c>
      <c r="H48">
        <v>13367539.719999999</v>
      </c>
      <c r="I48">
        <v>132.15</v>
      </c>
      <c r="J48">
        <v>149.69999999999996</v>
      </c>
      <c r="K48">
        <v>282.99</v>
      </c>
      <c r="L48">
        <v>256.8</v>
      </c>
    </row>
    <row r="49" spans="1:12" x14ac:dyDescent="0.25">
      <c r="A49" s="1" t="s">
        <v>55</v>
      </c>
      <c r="B49" s="1" t="str">
        <f t="shared" si="0"/>
        <v>TEPP11</v>
      </c>
      <c r="C49" t="s">
        <v>130</v>
      </c>
      <c r="D49" s="2">
        <f>_xlfn.XLOOKUP(B49,[1]IFIX_Corte_NOVO!$B$9:$B$125,[1]IFIX_Corte_NOVO!$FY$9:$FY$125,"N/A",0)</f>
        <v>411190815.55000001</v>
      </c>
      <c r="E49">
        <v>29721</v>
      </c>
      <c r="F49">
        <v>4221967</v>
      </c>
      <c r="G49">
        <f>_xlfn.XLOOKUP(B49,[1]IFIX_Corte_NOVO!$B$9:$B$125,[1]IFIX_Corte_NOVO!$JF$9:$JF$125,"N/A",0)</f>
        <v>787106.34</v>
      </c>
      <c r="H49">
        <v>14955020.459999999</v>
      </c>
      <c r="I49">
        <v>0.78</v>
      </c>
      <c r="J49">
        <v>10.49</v>
      </c>
      <c r="K49">
        <v>92.3</v>
      </c>
      <c r="L49">
        <v>68.989999999999995</v>
      </c>
    </row>
    <row r="50" spans="1:12" x14ac:dyDescent="0.25">
      <c r="A50" s="1" t="s">
        <v>56</v>
      </c>
      <c r="B50" s="1" t="str">
        <f t="shared" si="0"/>
        <v>AIEC11</v>
      </c>
      <c r="C50" t="s">
        <v>130</v>
      </c>
      <c r="D50" s="2">
        <f>_xlfn.XLOOKUP(B50,[1]IFIX_Corte_NOVO!$B$9:$B$125,[1]IFIX_Corte_NOVO!$FY$9:$FY$125,"N/A",0)</f>
        <v>411360605.87</v>
      </c>
      <c r="E50">
        <v>18786</v>
      </c>
      <c r="F50">
        <v>4824987</v>
      </c>
      <c r="G50">
        <f>_xlfn.XLOOKUP(B50,[1]IFIX_Corte_NOVO!$B$9:$B$125,[1]IFIX_Corte_NOVO!$JF$9:$JF$125,"N/A",0)</f>
        <v>613713.15526315791</v>
      </c>
      <c r="H50">
        <v>11660549.949999999</v>
      </c>
      <c r="I50">
        <v>1.22</v>
      </c>
      <c r="J50">
        <v>9.120000000000001</v>
      </c>
      <c r="K50">
        <v>57.5</v>
      </c>
      <c r="L50">
        <v>67.19</v>
      </c>
    </row>
    <row r="51" spans="1:12" x14ac:dyDescent="0.25">
      <c r="A51" s="1" t="s">
        <v>57</v>
      </c>
      <c r="B51" s="1" t="str">
        <f t="shared" si="0"/>
        <v>FATN11</v>
      </c>
      <c r="C51" t="s">
        <v>130</v>
      </c>
      <c r="D51" s="2">
        <f>_xlfn.XLOOKUP(B51,[1]IFIX_Corte_NOVO!$B$9:$B$125,[1]IFIX_Corte_NOVO!$FY$9:$FY$125,"N/A",0)</f>
        <v>353973530.94999999</v>
      </c>
      <c r="E51">
        <v>19293</v>
      </c>
      <c r="F51">
        <v>3458967</v>
      </c>
      <c r="G51">
        <f>_xlfn.XLOOKUP(B51,[1]IFIX_Corte_NOVO!$B$9:$B$125,[1]IFIX_Corte_NOVO!$JF$9:$JF$125,"N/A",0)</f>
        <v>827857.13421052613</v>
      </c>
      <c r="H51">
        <v>15729285.549999997</v>
      </c>
      <c r="I51">
        <v>0.85</v>
      </c>
      <c r="J51">
        <v>10.269999999999998</v>
      </c>
      <c r="K51">
        <v>92</v>
      </c>
      <c r="L51">
        <v>93.9</v>
      </c>
    </row>
    <row r="52" spans="1:12" x14ac:dyDescent="0.25">
      <c r="A52" s="1" t="s">
        <v>58</v>
      </c>
      <c r="B52" s="1" t="str">
        <f t="shared" si="0"/>
        <v>RZTR11</v>
      </c>
      <c r="C52" t="s">
        <v>131</v>
      </c>
      <c r="D52" s="2">
        <f>_xlfn.XLOOKUP(B52,[1]IFIX_Corte_NOVO!$B$9:$B$125,[1]IFIX_Corte_NOVO!$FY$9:$FY$125,"N/A",0)</f>
        <v>1827212333.78</v>
      </c>
      <c r="E52">
        <v>133052</v>
      </c>
      <c r="F52">
        <v>18851720</v>
      </c>
      <c r="G52">
        <f>_xlfn.XLOOKUP(B52,[1]IFIX_Corte_NOVO!$B$9:$B$125,[1]IFIX_Corte_NOVO!$JF$9:$JF$125,"N/A",0)</f>
        <v>5782807.7857894739</v>
      </c>
      <c r="H52">
        <v>109873347.93000001</v>
      </c>
      <c r="I52">
        <v>1.1000000000000001</v>
      </c>
      <c r="J52">
        <v>11.1</v>
      </c>
      <c r="K52">
        <v>108.4</v>
      </c>
      <c r="L52">
        <v>93.9</v>
      </c>
    </row>
    <row r="53" spans="1:12" x14ac:dyDescent="0.25">
      <c r="A53" s="1" t="s">
        <v>59</v>
      </c>
      <c r="B53" s="1" t="str">
        <f t="shared" si="0"/>
        <v>BTRA11</v>
      </c>
      <c r="C53" t="s">
        <v>131</v>
      </c>
      <c r="D53" s="2">
        <f>_xlfn.XLOOKUP(B53,[1]IFIX_Corte_NOVO!$B$9:$B$125,[1]IFIX_Corte_NOVO!$FY$9:$FY$125,"N/A",0)</f>
        <v>372279851.32999998</v>
      </c>
      <c r="E53">
        <v>14246</v>
      </c>
      <c r="F53">
        <v>3364559</v>
      </c>
      <c r="G53">
        <f>_xlfn.XLOOKUP(B53,[1]IFIX_Corte_NOVO!$B$9:$B$125,[1]IFIX_Corte_NOVO!$JF$9:$JF$125,"N/A",0)</f>
        <v>741003.46526315797</v>
      </c>
      <c r="H53">
        <v>14079065.840000002</v>
      </c>
      <c r="I53">
        <v>0.3</v>
      </c>
      <c r="J53">
        <v>5.35</v>
      </c>
      <c r="K53">
        <v>61.18</v>
      </c>
      <c r="L53">
        <v>86.38</v>
      </c>
    </row>
    <row r="54" spans="1:12" x14ac:dyDescent="0.25">
      <c r="A54" s="1" t="s">
        <v>60</v>
      </c>
      <c r="B54" s="1" t="str">
        <f t="shared" si="0"/>
        <v>SNEL11</v>
      </c>
      <c r="C54" t="s">
        <v>131</v>
      </c>
      <c r="D54" s="2">
        <f>_xlfn.XLOOKUP(B54,[1]IFIX_Corte_NOVO!$B$9:$B$125,[1]IFIX_Corte_NOVO!$FY$9:$FY$125,"N/A",0)</f>
        <v>150989800.06999999</v>
      </c>
      <c r="E54">
        <v>23459</v>
      </c>
      <c r="F54">
        <v>21864014</v>
      </c>
      <c r="G54">
        <f>_xlfn.XLOOKUP(B54,[1]IFIX_Corte_NOVO!$B$9:$B$125,[1]IFIX_Corte_NOVO!$JF$9:$JF$125,"N/A",0)</f>
        <v>632886.78526315792</v>
      </c>
      <c r="H54">
        <v>12024848.92</v>
      </c>
      <c r="I54">
        <v>0.1</v>
      </c>
      <c r="J54">
        <v>1.2233099999999999</v>
      </c>
      <c r="K54">
        <v>8.2793333333333337</v>
      </c>
      <c r="L54">
        <v>0</v>
      </c>
    </row>
    <row r="55" spans="1:12" x14ac:dyDescent="0.25">
      <c r="A55" s="1" t="s">
        <v>61</v>
      </c>
      <c r="B55" s="1" t="str">
        <f t="shared" si="0"/>
        <v>HTMX11</v>
      </c>
      <c r="C55" t="s">
        <v>131</v>
      </c>
      <c r="D55" s="2">
        <f>_xlfn.XLOOKUP(B55,[1]IFIX_Corte_NOVO!$B$9:$B$125,[1]IFIX_Corte_NOVO!$FY$9:$FY$125,"N/A",0)</f>
        <v>224079115.33000001</v>
      </c>
      <c r="E55">
        <v>35769</v>
      </c>
      <c r="F55">
        <v>1685122</v>
      </c>
      <c r="G55">
        <f>_xlfn.XLOOKUP(B55,[1]IFIX_Corte_NOVO!$B$9:$B$125,[1]IFIX_Corte_NOVO!$JF$9:$JF$125,"N/A",0)</f>
        <v>1563627.364736842</v>
      </c>
      <c r="H55">
        <v>29708919.929999996</v>
      </c>
      <c r="I55">
        <v>3.9372500000000001</v>
      </c>
      <c r="J55">
        <v>26.837663000000006</v>
      </c>
      <c r="K55">
        <v>198</v>
      </c>
      <c r="L55">
        <v>111.55</v>
      </c>
    </row>
    <row r="56" spans="1:12" x14ac:dyDescent="0.25">
      <c r="A56" s="1" t="s">
        <v>62</v>
      </c>
      <c r="B56" s="1" t="str">
        <f t="shared" si="0"/>
        <v>TGAR11</v>
      </c>
      <c r="C56" t="s">
        <v>132</v>
      </c>
      <c r="D56" s="2">
        <f>_xlfn.XLOOKUP(B56,[1]IFIX_Corte_NOVO!$B$9:$B$125,[1]IFIX_Corte_NOVO!$FY$9:$FY$125,"N/A",0)</f>
        <v>2589706441.8899999</v>
      </c>
      <c r="E56">
        <v>168993</v>
      </c>
      <c r="F56">
        <v>23567968</v>
      </c>
      <c r="G56">
        <f>_xlfn.XLOOKUP(B56,[1]IFIX_Corte_NOVO!$B$9:$B$125,[1]IFIX_Corte_NOVO!$JF$9:$JF$125,"N/A",0)</f>
        <v>9539949.7268421054</v>
      </c>
      <c r="H56">
        <v>181259044.81</v>
      </c>
      <c r="I56">
        <v>1.1000000000000001</v>
      </c>
      <c r="J56">
        <v>15.05</v>
      </c>
      <c r="K56">
        <v>122</v>
      </c>
      <c r="L56">
        <v>124.2</v>
      </c>
    </row>
    <row r="57" spans="1:12" x14ac:dyDescent="0.25">
      <c r="A57" s="1" t="s">
        <v>63</v>
      </c>
      <c r="B57" s="1" t="str">
        <f t="shared" si="0"/>
        <v>MFII11</v>
      </c>
      <c r="C57" t="s">
        <v>132</v>
      </c>
      <c r="D57" s="2">
        <f>_xlfn.XLOOKUP(B57,[1]IFIX_Corte_NOVO!$B$9:$B$125,[1]IFIX_Corte_NOVO!$FY$9:$FY$125,"N/A",0)</f>
        <v>554001075.75999999</v>
      </c>
      <c r="E57">
        <v>32479</v>
      </c>
      <c r="F57">
        <v>5212395</v>
      </c>
      <c r="G57">
        <f>_xlfn.XLOOKUP(B57,[1]IFIX_Corte_NOVO!$B$9:$B$125,[1]IFIX_Corte_NOVO!$JF$9:$JF$125,"N/A",0)</f>
        <v>1282375.7457894739</v>
      </c>
      <c r="H57">
        <v>24365139.170000002</v>
      </c>
      <c r="I57">
        <v>1.18</v>
      </c>
      <c r="J57">
        <v>14.209999999999999</v>
      </c>
      <c r="K57">
        <v>94.36</v>
      </c>
      <c r="L57">
        <v>91.92</v>
      </c>
    </row>
    <row r="58" spans="1:12" x14ac:dyDescent="0.25">
      <c r="A58" s="1" t="s">
        <v>64</v>
      </c>
      <c r="B58" s="1" t="str">
        <f t="shared" si="0"/>
        <v>BTHF11</v>
      </c>
      <c r="C58" t="s">
        <v>133</v>
      </c>
      <c r="D58" s="2">
        <f>_xlfn.XLOOKUP(B58,[1]IFIX_Corte_NOVO!$B$9:$B$125,[1]IFIX_Corte_NOVO!$FY$9:$FY$125,"N/A",0)</f>
        <v>1766025679.1199999</v>
      </c>
      <c r="E58">
        <v>351688</v>
      </c>
      <c r="F58">
        <v>201491024</v>
      </c>
      <c r="G58">
        <f>_xlfn.XLOOKUP(B58,[1]IFIX_Corte_NOVO!$B$9:$B$125,[1]IFIX_Corte_NOVO!$JF$9:$JF$125,"N/A",0)</f>
        <v>4510332</v>
      </c>
      <c r="H58">
        <v>113831650.97999999</v>
      </c>
      <c r="I58">
        <v>9.1999999999999998E-2</v>
      </c>
      <c r="J58">
        <v>0.87150000000000016</v>
      </c>
      <c r="K58">
        <v>9.3699999999999992</v>
      </c>
      <c r="L58">
        <v>8.3612500000000001</v>
      </c>
    </row>
    <row r="59" spans="1:12" x14ac:dyDescent="0.25">
      <c r="A59" s="1" t="s">
        <v>65</v>
      </c>
      <c r="B59" s="1" t="str">
        <f t="shared" si="0"/>
        <v>HFOF11</v>
      </c>
      <c r="C59" t="s">
        <v>133</v>
      </c>
      <c r="D59" s="2">
        <f>_xlfn.XLOOKUP(B59,[1]IFIX_Corte_NOVO!$B$9:$B$125,[1]IFIX_Corte_NOVO!$FY$9:$FY$125,"N/A",0)</f>
        <v>1612292087.52</v>
      </c>
      <c r="E59">
        <v>73467</v>
      </c>
      <c r="F59">
        <v>23044389</v>
      </c>
      <c r="G59">
        <f>_xlfn.XLOOKUP(B59,[1]IFIX_Corte_NOVO!$B$9:$B$125,[1]IFIX_Corte_NOVO!$JF$9:$JF$125,"N/A",0)</f>
        <v>2931097.8763157898</v>
      </c>
      <c r="H59">
        <v>55690859.650000006</v>
      </c>
      <c r="I59">
        <v>0.56000000000000005</v>
      </c>
      <c r="J59">
        <v>7.4099999999999993</v>
      </c>
      <c r="K59">
        <v>80</v>
      </c>
      <c r="L59">
        <v>72.930000000000007</v>
      </c>
    </row>
    <row r="60" spans="1:12" x14ac:dyDescent="0.25">
      <c r="A60" s="1" t="s">
        <v>66</v>
      </c>
      <c r="B60" s="1" t="str">
        <f t="shared" si="0"/>
        <v>RBRF11</v>
      </c>
      <c r="C60" t="s">
        <v>133</v>
      </c>
      <c r="D60" s="2">
        <f>_xlfn.XLOOKUP(B60,[1]IFIX_Corte_NOVO!$B$9:$B$125,[1]IFIX_Corte_NOVO!$FY$9:$FY$125,"N/A",0)</f>
        <v>1142448767.78</v>
      </c>
      <c r="E60">
        <v>125841</v>
      </c>
      <c r="F60">
        <v>136807700</v>
      </c>
      <c r="G60">
        <f>_xlfn.XLOOKUP(B60,[1]IFIX_Corte_NOVO!$B$9:$B$125,[1]IFIX_Corte_NOVO!$JF$9:$JF$125,"N/A",0)</f>
        <v>3316628.5668421052</v>
      </c>
      <c r="H60">
        <v>63015942.769999996</v>
      </c>
      <c r="I60">
        <v>0.09</v>
      </c>
      <c r="J60">
        <v>0.70820000000000016</v>
      </c>
      <c r="K60">
        <v>8.1549999999999994</v>
      </c>
      <c r="L60">
        <v>6.9750000000000005</v>
      </c>
    </row>
    <row r="61" spans="1:12" x14ac:dyDescent="0.25">
      <c r="A61" s="1" t="s">
        <v>67</v>
      </c>
      <c r="B61" s="1" t="str">
        <f t="shared" si="0"/>
        <v>JSAF11</v>
      </c>
      <c r="C61" t="s">
        <v>133</v>
      </c>
      <c r="D61" s="2">
        <f>_xlfn.XLOOKUP(B61,[1]IFIX_Corte_NOVO!$B$9:$B$125,[1]IFIX_Corte_NOVO!$FY$9:$FY$125,"N/A",0)</f>
        <v>676599204.13999999</v>
      </c>
      <c r="E61">
        <v>18208</v>
      </c>
      <c r="F61">
        <v>7752329</v>
      </c>
      <c r="G61">
        <f>_xlfn.XLOOKUP(B61,[1]IFIX_Corte_NOVO!$B$9:$B$125,[1]IFIX_Corte_NOVO!$JF$9:$JF$125,"N/A",0)</f>
        <v>1899939.241052632</v>
      </c>
      <c r="H61">
        <v>36098845.580000006</v>
      </c>
      <c r="I61">
        <v>9.0999999999999998E-2</v>
      </c>
      <c r="J61">
        <v>10.821</v>
      </c>
      <c r="K61">
        <v>101.33</v>
      </c>
      <c r="L61">
        <v>83.09</v>
      </c>
    </row>
    <row r="62" spans="1:12" x14ac:dyDescent="0.25">
      <c r="A62" s="1" t="s">
        <v>68</v>
      </c>
      <c r="B62" s="1" t="str">
        <f t="shared" si="0"/>
        <v>KFOF11</v>
      </c>
      <c r="C62" t="s">
        <v>133</v>
      </c>
      <c r="D62" s="2">
        <f>_xlfn.XLOOKUP(B62,[1]IFIX_Corte_NOVO!$B$9:$B$125,[1]IFIX_Corte_NOVO!$FY$9:$FY$125,"N/A",0)</f>
        <v>589549744.07000005</v>
      </c>
      <c r="E62">
        <v>23514</v>
      </c>
      <c r="F62">
        <v>7014565</v>
      </c>
      <c r="G62">
        <f>_xlfn.XLOOKUP(B62,[1]IFIX_Corte_NOVO!$B$9:$B$125,[1]IFIX_Corte_NOVO!$JF$9:$JF$125,"N/A",0)</f>
        <v>2502317.5789473681</v>
      </c>
      <c r="H62">
        <v>47544033.999999993</v>
      </c>
      <c r="I62">
        <v>0.75</v>
      </c>
      <c r="J62">
        <v>9.5299999999999994</v>
      </c>
      <c r="K62">
        <v>97.87</v>
      </c>
      <c r="L62">
        <v>74.260000000000005</v>
      </c>
    </row>
    <row r="63" spans="1:12" x14ac:dyDescent="0.25">
      <c r="A63" s="1" t="s">
        <v>69</v>
      </c>
      <c r="B63" s="1" t="str">
        <f t="shared" si="0"/>
        <v>BCIA11</v>
      </c>
      <c r="C63" t="s">
        <v>133</v>
      </c>
      <c r="D63" s="2">
        <f>_xlfn.XLOOKUP(B63,[1]IFIX_Corte_NOVO!$B$9:$B$125,[1]IFIX_Corte_NOVO!$FY$9:$FY$125,"N/A",0)</f>
        <v>355150580.38999999</v>
      </c>
      <c r="E63">
        <v>26011</v>
      </c>
      <c r="F63">
        <v>3719038</v>
      </c>
      <c r="G63">
        <f>_xlfn.XLOOKUP(B63,[1]IFIX_Corte_NOVO!$B$9:$B$125,[1]IFIX_Corte_NOVO!$JF$9:$JF$125,"N/A",0)</f>
        <v>476182.1984210526</v>
      </c>
      <c r="H63">
        <v>9047461.7699999996</v>
      </c>
      <c r="I63">
        <v>0.95</v>
      </c>
      <c r="J63">
        <v>10.45</v>
      </c>
      <c r="K63">
        <v>103.96</v>
      </c>
      <c r="L63">
        <v>82.61</v>
      </c>
    </row>
    <row r="64" spans="1:12" x14ac:dyDescent="0.25">
      <c r="A64" s="1" t="s">
        <v>70</v>
      </c>
      <c r="B64" s="1" t="str">
        <f t="shared" si="0"/>
        <v>KISU11</v>
      </c>
      <c r="C64" t="s">
        <v>133</v>
      </c>
      <c r="D64" s="2">
        <f>_xlfn.XLOOKUP(B64,[1]IFIX_Corte_NOVO!$B$9:$B$125,[1]IFIX_Corte_NOVO!$FY$9:$FY$125,"N/A",0)</f>
        <v>342118998.27999997</v>
      </c>
      <c r="E64">
        <v>118955</v>
      </c>
      <c r="F64">
        <v>44196050</v>
      </c>
      <c r="G64">
        <f>_xlfn.XLOOKUP(B64,[1]IFIX_Corte_NOVO!$B$9:$B$125,[1]IFIX_Corte_NOVO!$JF$9:$JF$125,"N/A",0)</f>
        <v>942330.14210526296</v>
      </c>
      <c r="H64">
        <v>17904272.699999996</v>
      </c>
      <c r="I64">
        <v>6.7000000000000004E-2</v>
      </c>
      <c r="J64">
        <v>0.87099999999999989</v>
      </c>
      <c r="K64">
        <v>8.66</v>
      </c>
      <c r="L64">
        <v>7.89</v>
      </c>
    </row>
    <row r="65" spans="1:12" x14ac:dyDescent="0.25">
      <c r="A65" s="1" t="s">
        <v>71</v>
      </c>
      <c r="B65" s="1" t="str">
        <f t="shared" si="0"/>
        <v>XPSF11</v>
      </c>
      <c r="C65" t="s">
        <v>133</v>
      </c>
      <c r="D65" s="2">
        <f>_xlfn.XLOOKUP(B65,[1]IFIX_Corte_NOVO!$B$9:$B$125,[1]IFIX_Corte_NOVO!$FY$9:$FY$125,"N/A",0)</f>
        <v>322119276.81999999</v>
      </c>
      <c r="E65">
        <v>63703</v>
      </c>
      <c r="F65">
        <v>43302140</v>
      </c>
      <c r="G65">
        <f>_xlfn.XLOOKUP(B65,[1]IFIX_Corte_NOVO!$B$9:$B$125,[1]IFIX_Corte_NOVO!$JF$9:$JF$125,"N/A",0)</f>
        <v>703487.82894736843</v>
      </c>
      <c r="H65">
        <v>13366268.75</v>
      </c>
      <c r="I65">
        <v>7.5999999999999998E-2</v>
      </c>
      <c r="J65">
        <v>0.87599999999999978</v>
      </c>
      <c r="K65">
        <v>8.32</v>
      </c>
      <c r="L65">
        <v>7.21</v>
      </c>
    </row>
    <row r="66" spans="1:12" x14ac:dyDescent="0.25">
      <c r="A66" s="1" t="s">
        <v>72</v>
      </c>
      <c r="B66" s="1" t="str">
        <f t="shared" si="0"/>
        <v>BPFF11</v>
      </c>
      <c r="C66" t="s">
        <v>133</v>
      </c>
      <c r="D66" s="2">
        <f>_xlfn.XLOOKUP(B66,[1]IFIX_Corte_NOVO!$B$9:$B$125,[1]IFIX_Corte_NOVO!$FY$9:$FY$125,"N/A",0)</f>
        <v>308030998.04000002</v>
      </c>
      <c r="E66">
        <v>20944</v>
      </c>
      <c r="F66">
        <v>4492326</v>
      </c>
      <c r="G66">
        <f>_xlfn.XLOOKUP(B66,[1]IFIX_Corte_NOVO!$B$9:$B$125,[1]IFIX_Corte_NOVO!$JF$9:$JF$125,"N/A",0)</f>
        <v>406000.85578947369</v>
      </c>
      <c r="H66">
        <v>7714016.2599999998</v>
      </c>
      <c r="I66">
        <v>0.6</v>
      </c>
      <c r="J66">
        <v>7.4</v>
      </c>
      <c r="K66">
        <v>71.3</v>
      </c>
      <c r="L66">
        <v>64.599999999999994</v>
      </c>
    </row>
    <row r="67" spans="1:12" x14ac:dyDescent="0.25">
      <c r="A67" s="1" t="s">
        <v>73</v>
      </c>
      <c r="B67" s="1" t="str">
        <f t="shared" ref="B67:B118" si="1">LEFT(A67,6)</f>
        <v>HGFF11</v>
      </c>
      <c r="C67" t="s">
        <v>133</v>
      </c>
      <c r="D67" s="2">
        <f>_xlfn.XLOOKUP(B67,[1]IFIX_Corte_NOVO!$B$9:$B$125,[1]IFIX_Corte_NOVO!$FY$9:$FY$125,"N/A",0)</f>
        <v>229606159.38</v>
      </c>
      <c r="E67">
        <v>14981</v>
      </c>
      <c r="F67">
        <v>2863597</v>
      </c>
      <c r="G67">
        <f>_xlfn.XLOOKUP(B67,[1]IFIX_Corte_NOVO!$B$9:$B$125,[1]IFIX_Corte_NOVO!$JF$9:$JF$125,"N/A",0)</f>
        <v>537629.41263157898</v>
      </c>
      <c r="H67">
        <v>10214958.84</v>
      </c>
      <c r="I67">
        <v>1.35</v>
      </c>
      <c r="J67">
        <v>9.0500000000000007</v>
      </c>
      <c r="K67">
        <v>87.95</v>
      </c>
      <c r="L67">
        <v>69.16</v>
      </c>
    </row>
    <row r="68" spans="1:12" x14ac:dyDescent="0.25">
      <c r="A68" s="1" t="s">
        <v>74</v>
      </c>
      <c r="B68" s="1" t="str">
        <f t="shared" si="1"/>
        <v>SNFF11</v>
      </c>
      <c r="C68" t="s">
        <v>133</v>
      </c>
      <c r="D68" s="2">
        <f>_xlfn.XLOOKUP(B68,[1]IFIX_Corte_NOVO!$B$9:$B$125,[1]IFIX_Corte_NOVO!$FY$9:$FY$125,"N/A",0)</f>
        <v>277113939.58999997</v>
      </c>
      <c r="E68">
        <v>29768</v>
      </c>
      <c r="F68">
        <v>3394652</v>
      </c>
      <c r="G68">
        <f>_xlfn.XLOOKUP(B68,[1]IFIX_Corte_NOVO!$B$9:$B$125,[1]IFIX_Corte_NOVO!$JF$9:$JF$125,"N/A",0)</f>
        <v>389899.51105263154</v>
      </c>
      <c r="H68">
        <v>7408090.709999999</v>
      </c>
      <c r="I68">
        <v>0.72</v>
      </c>
      <c r="J68">
        <v>10.9</v>
      </c>
      <c r="K68">
        <v>87.11</v>
      </c>
      <c r="L68">
        <v>88</v>
      </c>
    </row>
    <row r="69" spans="1:12" x14ac:dyDescent="0.25">
      <c r="A69" s="1" t="s">
        <v>75</v>
      </c>
      <c r="B69" s="1" t="str">
        <f t="shared" si="1"/>
        <v>RBFF11</v>
      </c>
      <c r="C69" t="s">
        <v>133</v>
      </c>
      <c r="D69" s="2">
        <f>_xlfn.XLOOKUP(B69,[1]IFIX_Corte_NOVO!$B$9:$B$125,[1]IFIX_Corte_NOVO!$FY$9:$FY$125,"N/A",0)</f>
        <v>223520466.68000001</v>
      </c>
      <c r="E69">
        <v>23683</v>
      </c>
      <c r="F69">
        <v>3749215</v>
      </c>
      <c r="G69">
        <f>_xlfn.XLOOKUP(B69,[1]IFIX_Corte_NOVO!$B$9:$B$125,[1]IFIX_Corte_NOVO!$JF$9:$JF$125,"N/A",0)</f>
        <v>920599.52894736861</v>
      </c>
      <c r="H69">
        <v>17491391.050000004</v>
      </c>
      <c r="I69">
        <v>0.52</v>
      </c>
      <c r="J69">
        <v>6.1099999999999994</v>
      </c>
      <c r="K69">
        <v>61</v>
      </c>
      <c r="L69">
        <v>50.61</v>
      </c>
    </row>
    <row r="70" spans="1:12" x14ac:dyDescent="0.25">
      <c r="A70" s="1" t="s">
        <v>76</v>
      </c>
      <c r="B70" s="1" t="str">
        <f t="shared" si="1"/>
        <v>RVBI11</v>
      </c>
      <c r="C70" t="s">
        <v>133</v>
      </c>
      <c r="D70" s="2">
        <f>_xlfn.XLOOKUP(B70,[1]IFIX_Corte_NOVO!$B$9:$B$125,[1]IFIX_Corte_NOVO!$FY$9:$FY$125,"N/A",0)</f>
        <v>772110848.75999999</v>
      </c>
      <c r="E70">
        <v>48258</v>
      </c>
      <c r="F70">
        <v>10276012</v>
      </c>
      <c r="G70">
        <f>_xlfn.XLOOKUP(B70,[1]IFIX_Corte_NOVO!$B$9:$B$125,[1]IFIX_Corte_NOVO!$JF$9:$JF$125,"N/A",0)</f>
        <v>1843439.7431578946</v>
      </c>
      <c r="H70">
        <v>35025355.119999997</v>
      </c>
      <c r="I70">
        <v>0.75</v>
      </c>
      <c r="J70">
        <v>8.9</v>
      </c>
      <c r="K70">
        <v>83</v>
      </c>
      <c r="L70">
        <v>71.5</v>
      </c>
    </row>
    <row r="71" spans="1:12" x14ac:dyDescent="0.25">
      <c r="A71" s="1" t="s">
        <v>77</v>
      </c>
      <c r="B71" s="1" t="str">
        <f t="shared" si="1"/>
        <v>BBFO11</v>
      </c>
      <c r="C71" t="s">
        <v>133</v>
      </c>
      <c r="D71" s="2">
        <f>_xlfn.XLOOKUP(B71,[1]IFIX_Corte_NOVO!$B$9:$B$125,[1]IFIX_Corte_NOVO!$FY$9:$FY$125,"N/A",0)</f>
        <v>291568249.70999998</v>
      </c>
      <c r="E71">
        <v>6782</v>
      </c>
      <c r="F71">
        <v>4003900</v>
      </c>
      <c r="G71">
        <f>_xlfn.XLOOKUP(B71,[1]IFIX_Corte_NOVO!$B$9:$B$125,[1]IFIX_Corte_NOVO!$JF$9:$JF$125,"N/A",0)</f>
        <v>440888.91315789474</v>
      </c>
      <c r="H71">
        <v>8376889.3500000006</v>
      </c>
      <c r="I71">
        <v>0.65</v>
      </c>
      <c r="J71">
        <v>7.8</v>
      </c>
      <c r="K71">
        <v>72.91</v>
      </c>
      <c r="L71">
        <v>66.58</v>
      </c>
    </row>
    <row r="72" spans="1:12" x14ac:dyDescent="0.25">
      <c r="A72" s="1" t="s">
        <v>78</v>
      </c>
      <c r="B72" s="1" t="str">
        <f t="shared" si="1"/>
        <v>KNIP11</v>
      </c>
      <c r="C72" t="s">
        <v>134</v>
      </c>
      <c r="D72" s="2">
        <f>_xlfn.XLOOKUP(B72,[1]IFIX_Corte_NOVO!$B$9:$B$125,[1]IFIX_Corte_NOVO!$FY$9:$FY$125,"N/A",0)</f>
        <v>7440193244.3199997</v>
      </c>
      <c r="E72">
        <v>75898</v>
      </c>
      <c r="F72">
        <v>80078186</v>
      </c>
      <c r="G72">
        <f>_xlfn.XLOOKUP(B72,[1]IFIX_Corte_NOVO!$B$9:$B$125,[1]IFIX_Corte_NOVO!$JF$9:$JF$125,"N/A",0)</f>
        <v>14035804.75</v>
      </c>
      <c r="H72">
        <v>266680290.25</v>
      </c>
      <c r="I72">
        <v>1</v>
      </c>
      <c r="J72">
        <v>10.389999999999999</v>
      </c>
      <c r="K72">
        <v>95.57</v>
      </c>
      <c r="L72">
        <v>89.55</v>
      </c>
    </row>
    <row r="73" spans="1:12" x14ac:dyDescent="0.25">
      <c r="A73" s="1" t="s">
        <v>79</v>
      </c>
      <c r="B73" s="1" t="str">
        <f t="shared" si="1"/>
        <v>KNCR11</v>
      </c>
      <c r="C73" t="s">
        <v>134</v>
      </c>
      <c r="D73" s="2">
        <f>_xlfn.XLOOKUP(B73,[1]IFIX_Corte_NOVO!$B$9:$B$125,[1]IFIX_Corte_NOVO!$FY$9:$FY$125,"N/A",0)</f>
        <v>7339787633.3299999</v>
      </c>
      <c r="E73">
        <v>378214</v>
      </c>
      <c r="F73">
        <v>72298603</v>
      </c>
      <c r="G73">
        <f>_xlfn.XLOOKUP(B73,[1]IFIX_Corte_NOVO!$B$9:$B$125,[1]IFIX_Corte_NOVO!$JF$9:$JF$125,"N/A",0)</f>
        <v>22843183.786315788</v>
      </c>
      <c r="H73">
        <v>434020491.94</v>
      </c>
      <c r="I73">
        <v>1</v>
      </c>
      <c r="J73">
        <v>11.85</v>
      </c>
      <c r="K73">
        <v>104.35</v>
      </c>
      <c r="L73">
        <v>97.5</v>
      </c>
    </row>
    <row r="74" spans="1:12" x14ac:dyDescent="0.25">
      <c r="A74" s="1" t="s">
        <v>80</v>
      </c>
      <c r="B74" s="1" t="str">
        <f t="shared" si="1"/>
        <v>MXRF11</v>
      </c>
      <c r="C74" t="s">
        <v>134</v>
      </c>
      <c r="D74" s="2">
        <f>_xlfn.XLOOKUP(B74,[1]IFIX_Corte_NOVO!$B$9:$B$125,[1]IFIX_Corte_NOVO!$FY$9:$FY$125,"N/A",0)</f>
        <v>4129159251.9000001</v>
      </c>
      <c r="E74">
        <v>1244451</v>
      </c>
      <c r="F74">
        <v>437325297</v>
      </c>
      <c r="G74">
        <f>_xlfn.XLOOKUP(B74,[1]IFIX_Corte_NOVO!$B$9:$B$125,[1]IFIX_Corte_NOVO!$JF$9:$JF$125,"N/A",0)</f>
        <v>20435818.367368419</v>
      </c>
      <c r="H74">
        <v>388280548.97999996</v>
      </c>
      <c r="I74">
        <v>0.1</v>
      </c>
      <c r="J74">
        <v>1.18</v>
      </c>
      <c r="K74">
        <v>10.57</v>
      </c>
      <c r="L74">
        <v>10</v>
      </c>
    </row>
    <row r="75" spans="1:12" x14ac:dyDescent="0.25">
      <c r="A75" s="1" t="s">
        <v>81</v>
      </c>
      <c r="B75" s="1" t="str">
        <f t="shared" si="1"/>
        <v>IRDM11</v>
      </c>
      <c r="C75" t="s">
        <v>134</v>
      </c>
      <c r="D75" s="2">
        <f>_xlfn.XLOOKUP(B75,[1]IFIX_Corte_NOVO!$B$9:$B$125,[1]IFIX_Corte_NOVO!$FY$9:$FY$125,"N/A",0)</f>
        <v>2997725834.7600002</v>
      </c>
      <c r="E75">
        <v>283645</v>
      </c>
      <c r="F75">
        <v>36433827</v>
      </c>
      <c r="G75">
        <f>_xlfn.XLOOKUP(B75,[1]IFIX_Corte_NOVO!$B$9:$B$125,[1]IFIX_Corte_NOVO!$JF$9:$JF$125,"N/A",0)</f>
        <v>4167576.6842105272</v>
      </c>
      <c r="H75">
        <v>79183957.000000015</v>
      </c>
      <c r="I75">
        <v>0.75</v>
      </c>
      <c r="J75">
        <v>9.08</v>
      </c>
      <c r="K75">
        <v>82</v>
      </c>
      <c r="L75">
        <v>92.04</v>
      </c>
    </row>
    <row r="76" spans="1:12" x14ac:dyDescent="0.25">
      <c r="A76" s="1" t="s">
        <v>82</v>
      </c>
      <c r="B76" s="1" t="str">
        <f t="shared" si="1"/>
        <v>KNHY11</v>
      </c>
      <c r="C76" t="s">
        <v>134</v>
      </c>
      <c r="D76" s="2">
        <f>_xlfn.XLOOKUP(B76,[1]IFIX_Corte_NOVO!$B$9:$B$125,[1]IFIX_Corte_NOVO!$FY$9:$FY$125,"N/A",0)</f>
        <v>2808080278.75</v>
      </c>
      <c r="E76">
        <v>27574</v>
      </c>
      <c r="F76">
        <v>28169507</v>
      </c>
      <c r="G76">
        <f>_xlfn.XLOOKUP(B76,[1]IFIX_Corte_NOVO!$B$9:$B$125,[1]IFIX_Corte_NOVO!$JF$9:$JF$125,"N/A",0)</f>
        <v>6808923.1357894745</v>
      </c>
      <c r="H76">
        <v>129369539.58000001</v>
      </c>
      <c r="I76">
        <v>1.1000000000000001</v>
      </c>
      <c r="J76">
        <v>13.15</v>
      </c>
      <c r="K76">
        <v>103.3</v>
      </c>
      <c r="L76">
        <v>96.11</v>
      </c>
    </row>
    <row r="77" spans="1:12" x14ac:dyDescent="0.25">
      <c r="A77" s="1" t="s">
        <v>83</v>
      </c>
      <c r="B77" s="1" t="str">
        <f t="shared" si="1"/>
        <v>CPTS11</v>
      </c>
      <c r="C77" t="s">
        <v>134</v>
      </c>
      <c r="D77" s="2">
        <f>_xlfn.XLOOKUP(B77,[1]IFIX_Corte_NOVO!$B$9:$B$125,[1]IFIX_Corte_NOVO!$FY$9:$FY$125,"N/A",0)</f>
        <v>2733066064.1999998</v>
      </c>
      <c r="E77">
        <v>369922</v>
      </c>
      <c r="F77">
        <v>317828140</v>
      </c>
      <c r="G77">
        <f>_xlfn.XLOOKUP(B77,[1]IFIX_Corte_NOVO!$B$9:$B$125,[1]IFIX_Corte_NOVO!$JF$9:$JF$125,"N/A",0)</f>
        <v>9842351.9147368409</v>
      </c>
      <c r="H77">
        <v>187004686.37999997</v>
      </c>
      <c r="I77">
        <v>6.2E-2</v>
      </c>
      <c r="J77">
        <v>0.8819999999999999</v>
      </c>
      <c r="K77">
        <v>8.49</v>
      </c>
      <c r="L77">
        <v>8.229000000000001</v>
      </c>
    </row>
    <row r="78" spans="1:12" x14ac:dyDescent="0.25">
      <c r="A78" s="1" t="s">
        <v>84</v>
      </c>
      <c r="B78" s="1" t="str">
        <f t="shared" si="1"/>
        <v>RECR11</v>
      </c>
      <c r="C78" t="s">
        <v>134</v>
      </c>
      <c r="D78" s="2">
        <f>_xlfn.XLOOKUP(B78,[1]IFIX_Corte_NOVO!$B$9:$B$125,[1]IFIX_Corte_NOVO!$FY$9:$FY$125,"N/A",0)</f>
        <v>2417604833.9699998</v>
      </c>
      <c r="E78">
        <v>169338</v>
      </c>
      <c r="F78">
        <v>26441650</v>
      </c>
      <c r="G78">
        <f>_xlfn.XLOOKUP(B78,[1]IFIX_Corte_NOVO!$B$9:$B$125,[1]IFIX_Corte_NOVO!$JF$9:$JF$125,"N/A",0)</f>
        <v>3490240.1426315792</v>
      </c>
      <c r="H78">
        <v>66314562.710000008</v>
      </c>
      <c r="I78">
        <v>1.0806</v>
      </c>
      <c r="J78">
        <v>10.418700000000001</v>
      </c>
      <c r="K78">
        <v>87.9</v>
      </c>
      <c r="L78">
        <v>89.4</v>
      </c>
    </row>
    <row r="79" spans="1:12" x14ac:dyDescent="0.25">
      <c r="A79" s="1" t="s">
        <v>85</v>
      </c>
      <c r="B79" s="1" t="str">
        <f t="shared" si="1"/>
        <v>HCTR11</v>
      </c>
      <c r="C79" t="s">
        <v>134</v>
      </c>
      <c r="D79" s="2">
        <f>_xlfn.XLOOKUP(B79,[1]IFIX_Corte_NOVO!$B$9:$B$125,[1]IFIX_Corte_NOVO!$FY$9:$FY$125,"N/A",0)</f>
        <v>2516787759.9499998</v>
      </c>
      <c r="E79">
        <v>151396</v>
      </c>
      <c r="F79">
        <v>22084202</v>
      </c>
      <c r="G79">
        <f>_xlfn.XLOOKUP(B79,[1]IFIX_Corte_NOVO!$B$9:$B$125,[1]IFIX_Corte_NOVO!$JF$9:$JF$125,"N/A",0)</f>
        <v>1912561.9063157891</v>
      </c>
      <c r="H79">
        <v>36338676.219999991</v>
      </c>
      <c r="I79">
        <v>0.37</v>
      </c>
      <c r="J79">
        <v>4.4779999999999989</v>
      </c>
      <c r="K79">
        <v>39.46</v>
      </c>
      <c r="L79">
        <v>100.8</v>
      </c>
    </row>
    <row r="80" spans="1:12" x14ac:dyDescent="0.25">
      <c r="A80" s="1" t="s">
        <v>86</v>
      </c>
      <c r="B80" s="1" t="str">
        <f t="shared" si="1"/>
        <v>KNHF11</v>
      </c>
      <c r="C80" t="s">
        <v>134</v>
      </c>
      <c r="D80" s="2">
        <f>_xlfn.XLOOKUP(B80,[1]IFIX_Corte_NOVO!$B$9:$B$125,[1]IFIX_Corte_NOVO!$FY$9:$FY$125,"N/A",0)</f>
        <v>1910360224.25</v>
      </c>
      <c r="E80">
        <v>39658</v>
      </c>
      <c r="F80">
        <v>19663235</v>
      </c>
      <c r="G80">
        <f>_xlfn.XLOOKUP(B80,[1]IFIX_Corte_NOVO!$B$9:$B$125,[1]IFIX_Corte_NOVO!$JF$9:$JF$125,"N/A",0)</f>
        <v>5828578.4857894741</v>
      </c>
      <c r="H80">
        <v>110742991.23</v>
      </c>
      <c r="I80">
        <v>0.9</v>
      </c>
      <c r="J80">
        <v>10.81</v>
      </c>
      <c r="K80">
        <v>106.48</v>
      </c>
      <c r="L80">
        <v>0</v>
      </c>
    </row>
    <row r="81" spans="1:12" x14ac:dyDescent="0.25">
      <c r="A81" s="1" t="s">
        <v>87</v>
      </c>
      <c r="B81" s="1" t="str">
        <f t="shared" si="1"/>
        <v>MCCI11</v>
      </c>
      <c r="C81" t="s">
        <v>134</v>
      </c>
      <c r="D81" s="2">
        <f>_xlfn.XLOOKUP(B81,[1]IFIX_Corte_NOVO!$B$9:$B$125,[1]IFIX_Corte_NOVO!$FY$9:$FY$125,"N/A",0)</f>
        <v>1542593615.2</v>
      </c>
      <c r="E81">
        <v>107314</v>
      </c>
      <c r="F81">
        <v>16960024</v>
      </c>
      <c r="G81">
        <f>_xlfn.XLOOKUP(B81,[1]IFIX_Corte_NOVO!$B$9:$B$125,[1]IFIX_Corte_NOVO!$JF$9:$JF$125,"N/A",0)</f>
        <v>3022433.5484210523</v>
      </c>
      <c r="H81">
        <v>57426237.419999994</v>
      </c>
      <c r="I81">
        <v>0.8</v>
      </c>
      <c r="J81">
        <v>9.7999999999999989</v>
      </c>
      <c r="K81">
        <v>94.57</v>
      </c>
      <c r="L81">
        <v>90.31</v>
      </c>
    </row>
    <row r="82" spans="1:12" x14ac:dyDescent="0.25">
      <c r="A82" s="1" t="s">
        <v>88</v>
      </c>
      <c r="B82" s="1" t="str">
        <f t="shared" si="1"/>
        <v>HGCR11</v>
      </c>
      <c r="C82" t="s">
        <v>134</v>
      </c>
      <c r="D82" s="2">
        <f>_xlfn.XLOOKUP(B82,[1]IFIX_Corte_NOVO!$B$9:$B$125,[1]IFIX_Corte_NOVO!$FY$9:$FY$125,"N/A",0)</f>
        <v>1504118822.1099999</v>
      </c>
      <c r="E82">
        <v>100567</v>
      </c>
      <c r="F82">
        <v>15418106</v>
      </c>
      <c r="G82">
        <f>_xlfn.XLOOKUP(B82,[1]IFIX_Corte_NOVO!$B$9:$B$125,[1]IFIX_Corte_NOVO!$JF$9:$JF$125,"N/A",0)</f>
        <v>4644594.514210525</v>
      </c>
      <c r="H82">
        <v>88247295.769999981</v>
      </c>
      <c r="I82">
        <v>0.95</v>
      </c>
      <c r="J82">
        <v>11.45</v>
      </c>
      <c r="K82">
        <v>105.12</v>
      </c>
      <c r="L82">
        <v>100.27</v>
      </c>
    </row>
    <row r="83" spans="1:12" x14ac:dyDescent="0.25">
      <c r="A83" s="1" t="s">
        <v>89</v>
      </c>
      <c r="B83" s="1" t="str">
        <f t="shared" si="1"/>
        <v>KNUQ11</v>
      </c>
      <c r="C83" t="s">
        <v>134</v>
      </c>
      <c r="D83" s="2">
        <f>_xlfn.XLOOKUP(B83,[1]IFIX_Corte_NOVO!$B$9:$B$125,[1]IFIX_Corte_NOVO!$FY$9:$FY$125,"N/A",0)</f>
        <v>1547793522.55</v>
      </c>
      <c r="E83">
        <v>27806</v>
      </c>
      <c r="F83">
        <v>15312517</v>
      </c>
      <c r="G83">
        <f>_xlfn.XLOOKUP(B83,[1]IFIX_Corte_NOVO!$B$9:$B$125,[1]IFIX_Corte_NOVO!$JF$9:$JF$125,"N/A",0)</f>
        <v>6380907.8373684213</v>
      </c>
      <c r="H83">
        <v>121237248.91</v>
      </c>
      <c r="I83">
        <v>1.1000000000000001</v>
      </c>
      <c r="J83">
        <v>12.850000000000003</v>
      </c>
      <c r="K83">
        <v>102.8</v>
      </c>
      <c r="L83">
        <v>0</v>
      </c>
    </row>
    <row r="84" spans="1:12" x14ac:dyDescent="0.25">
      <c r="A84" s="1" t="s">
        <v>90</v>
      </c>
      <c r="B84" s="1" t="str">
        <f t="shared" si="1"/>
        <v>VGHF11</v>
      </c>
      <c r="C84" t="s">
        <v>134</v>
      </c>
      <c r="D84" s="2">
        <f>_xlfn.XLOOKUP(B84,[1]IFIX_Corte_NOVO!$B$9:$B$125,[1]IFIX_Corte_NOVO!$FY$9:$FY$125,"N/A",0)</f>
        <v>1427041229.8099999</v>
      </c>
      <c r="E84">
        <v>407458</v>
      </c>
      <c r="F84">
        <v>164721683</v>
      </c>
      <c r="G84">
        <f>_xlfn.XLOOKUP(B84,[1]IFIX_Corte_NOVO!$B$9:$B$125,[1]IFIX_Corte_NOVO!$JF$9:$JF$125,"N/A",0)</f>
        <v>4842392.4973684205</v>
      </c>
      <c r="H84">
        <v>92005457.449999988</v>
      </c>
      <c r="I84">
        <v>0.09</v>
      </c>
      <c r="J84">
        <v>1.0899999999999999</v>
      </c>
      <c r="K84">
        <v>9.56</v>
      </c>
      <c r="L84">
        <v>9.07</v>
      </c>
    </row>
    <row r="85" spans="1:12" x14ac:dyDescent="0.25">
      <c r="A85" s="1" t="s">
        <v>91</v>
      </c>
      <c r="B85" s="1" t="str">
        <f t="shared" si="1"/>
        <v>VRTA11</v>
      </c>
      <c r="C85" t="s">
        <v>134</v>
      </c>
      <c r="D85" s="2">
        <f>_xlfn.XLOOKUP(B85,[1]IFIX_Corte_NOVO!$B$9:$B$125,[1]IFIX_Corte_NOVO!$FY$9:$FY$125,"N/A",0)</f>
        <v>1382915361.99</v>
      </c>
      <c r="E85">
        <v>119224</v>
      </c>
      <c r="F85">
        <v>15592424</v>
      </c>
      <c r="G85">
        <f>_xlfn.XLOOKUP(B85,[1]IFIX_Corte_NOVO!$B$9:$B$125,[1]IFIX_Corte_NOVO!$JF$9:$JF$125,"N/A",0)</f>
        <v>2270805.3100000005</v>
      </c>
      <c r="H85">
        <v>43145300.890000008</v>
      </c>
      <c r="I85">
        <v>0.85</v>
      </c>
      <c r="J85">
        <v>10.150000000000002</v>
      </c>
      <c r="K85">
        <v>89</v>
      </c>
      <c r="L85">
        <v>89.46</v>
      </c>
    </row>
    <row r="86" spans="1:12" x14ac:dyDescent="0.25">
      <c r="A86" s="1" t="s">
        <v>92</v>
      </c>
      <c r="B86" s="1" t="str">
        <f t="shared" si="1"/>
        <v>VGIR11</v>
      </c>
      <c r="C86" t="s">
        <v>134</v>
      </c>
      <c r="D86" s="2">
        <f>_xlfn.XLOOKUP(B86,[1]IFIX_Corte_NOVO!$B$9:$B$125,[1]IFIX_Corte_NOVO!$FY$9:$FY$125,"N/A",0)</f>
        <v>1421421217.53</v>
      </c>
      <c r="E86">
        <v>255928</v>
      </c>
      <c r="F86">
        <v>146101287</v>
      </c>
      <c r="G86">
        <f>_xlfn.XLOOKUP(B86,[1]IFIX_Corte_NOVO!$B$9:$B$125,[1]IFIX_Corte_NOVO!$JF$9:$JF$125,"N/A",0)</f>
        <v>7133189.3726315778</v>
      </c>
      <c r="H86">
        <v>135530598.07999998</v>
      </c>
      <c r="I86">
        <v>0.11</v>
      </c>
      <c r="J86">
        <v>1.2700000000000002</v>
      </c>
      <c r="K86">
        <v>9.84</v>
      </c>
      <c r="L86">
        <v>9.8699999999999992</v>
      </c>
    </row>
    <row r="87" spans="1:12" x14ac:dyDescent="0.25">
      <c r="A87" s="1" t="s">
        <v>93</v>
      </c>
      <c r="B87" s="1" t="str">
        <f t="shared" si="1"/>
        <v>RBRR11</v>
      </c>
      <c r="C87" t="s">
        <v>134</v>
      </c>
      <c r="D87" s="2">
        <f>_xlfn.XLOOKUP(B87,[1]IFIX_Corte_NOVO!$B$9:$B$125,[1]IFIX_Corte_NOVO!$FY$9:$FY$125,"N/A",0)</f>
        <v>1382351163.6800001</v>
      </c>
      <c r="E87">
        <v>130710</v>
      </c>
      <c r="F87">
        <v>15057201</v>
      </c>
      <c r="G87">
        <f>_xlfn.XLOOKUP(B87,[1]IFIX_Corte_NOVO!$B$9:$B$125,[1]IFIX_Corte_NOVO!$JF$9:$JF$125,"N/A",0)</f>
        <v>4245681.7115789475</v>
      </c>
      <c r="H87">
        <v>80667952.520000011</v>
      </c>
      <c r="I87">
        <v>0.8</v>
      </c>
      <c r="J87">
        <v>9.7809999999999988</v>
      </c>
      <c r="K87">
        <v>89.14</v>
      </c>
      <c r="L87">
        <v>86.8</v>
      </c>
    </row>
    <row r="88" spans="1:12" x14ac:dyDescent="0.25">
      <c r="A88" s="1" t="s">
        <v>94</v>
      </c>
      <c r="B88" s="1" t="str">
        <f t="shared" si="1"/>
        <v>VCJR11</v>
      </c>
      <c r="C88" t="s">
        <v>134</v>
      </c>
      <c r="D88" s="2">
        <f>_xlfn.XLOOKUP(B88,[1]IFIX_Corte_NOVO!$B$9:$B$125,[1]IFIX_Corte_NOVO!$FY$9:$FY$125,"N/A",0)</f>
        <v>1392110627.49</v>
      </c>
      <c r="E88">
        <v>34010</v>
      </c>
      <c r="F88">
        <v>14723970</v>
      </c>
      <c r="G88">
        <f>_xlfn.XLOOKUP(B88,[1]IFIX_Corte_NOVO!$B$9:$B$125,[1]IFIX_Corte_NOVO!$JF$9:$JF$125,"N/A",0)</f>
        <v>3490226.3715789472</v>
      </c>
      <c r="H88">
        <v>66314301.059999995</v>
      </c>
      <c r="I88">
        <v>0.95</v>
      </c>
      <c r="J88">
        <v>11.05</v>
      </c>
      <c r="K88">
        <v>94.31</v>
      </c>
      <c r="L88">
        <v>88.61</v>
      </c>
    </row>
    <row r="89" spans="1:12" x14ac:dyDescent="0.25">
      <c r="A89" s="1" t="s">
        <v>95</v>
      </c>
      <c r="B89" s="1" t="str">
        <f t="shared" si="1"/>
        <v>DEVA11</v>
      </c>
      <c r="C89" t="s">
        <v>134</v>
      </c>
      <c r="D89" s="2">
        <f>_xlfn.XLOOKUP(B89,[1]IFIX_Corte_NOVO!$B$9:$B$125,[1]IFIX_Corte_NOVO!$FY$9:$FY$125,"N/A",0)</f>
        <v>1394740543.1199999</v>
      </c>
      <c r="E89">
        <v>97443</v>
      </c>
      <c r="F89">
        <v>14044908</v>
      </c>
      <c r="G89">
        <f>_xlfn.XLOOKUP(B89,[1]IFIX_Corte_NOVO!$B$9:$B$125,[1]IFIX_Corte_NOVO!$JF$9:$JF$125,"N/A",0)</f>
        <v>1066001.4689473684</v>
      </c>
      <c r="H89">
        <v>20254027.91</v>
      </c>
      <c r="I89">
        <v>0.45</v>
      </c>
      <c r="J89">
        <v>6.1599999999999993</v>
      </c>
      <c r="K89">
        <v>43.2</v>
      </c>
      <c r="L89">
        <v>89</v>
      </c>
    </row>
    <row r="90" spans="1:12" x14ac:dyDescent="0.25">
      <c r="A90" s="1" t="s">
        <v>96</v>
      </c>
      <c r="B90" s="1" t="str">
        <f t="shared" si="1"/>
        <v>RBRY11</v>
      </c>
      <c r="C90" t="s">
        <v>134</v>
      </c>
      <c r="D90" s="2">
        <f>_xlfn.XLOOKUP(B90,[1]IFIX_Corte_NOVO!$B$9:$B$125,[1]IFIX_Corte_NOVO!$FY$9:$FY$125,"N/A",0)</f>
        <v>1235266815.24</v>
      </c>
      <c r="E90">
        <v>61227</v>
      </c>
      <c r="F90">
        <v>12769512</v>
      </c>
      <c r="G90">
        <f>_xlfn.XLOOKUP(B90,[1]IFIX_Corte_NOVO!$B$9:$B$125,[1]IFIX_Corte_NOVO!$JF$9:$JF$125,"N/A",0)</f>
        <v>3644312.538947368</v>
      </c>
      <c r="H90">
        <v>69241938.239999995</v>
      </c>
      <c r="I90">
        <v>0.9</v>
      </c>
      <c r="J90">
        <v>11.71</v>
      </c>
      <c r="K90">
        <v>99.75</v>
      </c>
      <c r="L90">
        <v>96.51</v>
      </c>
    </row>
    <row r="91" spans="1:12" x14ac:dyDescent="0.25">
      <c r="A91" s="1" t="s">
        <v>97</v>
      </c>
      <c r="B91" s="1" t="str">
        <f t="shared" si="1"/>
        <v>URPR11</v>
      </c>
      <c r="C91" t="s">
        <v>134</v>
      </c>
      <c r="D91" s="2">
        <f>_xlfn.XLOOKUP(B91,[1]IFIX_Corte_NOVO!$B$9:$B$125,[1]IFIX_Corte_NOVO!$FY$9:$FY$125,"N/A",0)</f>
        <v>1178226181.3299999</v>
      </c>
      <c r="E91">
        <v>77419</v>
      </c>
      <c r="F91">
        <v>11733895</v>
      </c>
      <c r="G91">
        <f>_xlfn.XLOOKUP(B91,[1]IFIX_Corte_NOVO!$B$9:$B$125,[1]IFIX_Corte_NOVO!$JF$9:$JF$125,"N/A",0)</f>
        <v>2195204.3378947368</v>
      </c>
      <c r="H91">
        <v>41708882.420000002</v>
      </c>
      <c r="I91">
        <v>0.88</v>
      </c>
      <c r="J91">
        <v>12.24</v>
      </c>
      <c r="K91">
        <v>87.6</v>
      </c>
      <c r="L91">
        <v>101.71</v>
      </c>
    </row>
    <row r="92" spans="1:12" x14ac:dyDescent="0.25">
      <c r="A92" s="1" t="s">
        <v>98</v>
      </c>
      <c r="B92" s="1" t="str">
        <f t="shared" si="1"/>
        <v>KNSC11</v>
      </c>
      <c r="C92" t="s">
        <v>134</v>
      </c>
      <c r="D92" s="2">
        <f>_xlfn.XLOOKUP(B92,[1]IFIX_Corte_NOVO!$B$9:$B$125,[1]IFIX_Corte_NOVO!$FY$9:$FY$125,"N/A",0)</f>
        <v>1787379056.9400001</v>
      </c>
      <c r="E92">
        <v>184639</v>
      </c>
      <c r="F92">
        <v>202202385</v>
      </c>
      <c r="G92">
        <f>_xlfn.XLOOKUP(B92,[1]IFIX_Corte_NOVO!$B$9:$B$125,[1]IFIX_Corte_NOVO!$JF$9:$JF$125,"N/A",0)</f>
        <v>8930447.7168421056</v>
      </c>
      <c r="H92">
        <v>169678506.62</v>
      </c>
      <c r="I92">
        <v>0.09</v>
      </c>
      <c r="J92">
        <v>1.0199999999999998</v>
      </c>
      <c r="K92">
        <v>9.1300000000000008</v>
      </c>
      <c r="L92">
        <v>8.5620000000000012</v>
      </c>
    </row>
    <row r="93" spans="1:12" x14ac:dyDescent="0.25">
      <c r="A93" s="1" t="s">
        <v>99</v>
      </c>
      <c r="B93" s="1" t="str">
        <f t="shared" si="1"/>
        <v>MCRE11</v>
      </c>
      <c r="C93" t="s">
        <v>134</v>
      </c>
      <c r="D93" s="2">
        <f>_xlfn.XLOOKUP(B93,[1]IFIX_Corte_NOVO!$B$9:$B$125,[1]IFIX_Corte_NOVO!$FY$9:$FY$125,"N/A",0)</f>
        <v>1060212799.64</v>
      </c>
      <c r="E93">
        <v>93666</v>
      </c>
      <c r="F93">
        <v>111598921</v>
      </c>
      <c r="G93">
        <f>_xlfn.XLOOKUP(B93,[1]IFIX_Corte_NOVO!$B$9:$B$125,[1]IFIX_Corte_NOVO!$JF$9:$JF$125,"N/A",0)</f>
        <v>5832314.3363157893</v>
      </c>
      <c r="H93">
        <v>110813972.39</v>
      </c>
      <c r="I93">
        <v>0.1</v>
      </c>
      <c r="J93">
        <v>1.3199999999999998</v>
      </c>
      <c r="K93">
        <v>11.18</v>
      </c>
      <c r="L93">
        <v>10.995000000000001</v>
      </c>
    </row>
    <row r="94" spans="1:12" x14ac:dyDescent="0.25">
      <c r="A94" s="1" t="s">
        <v>100</v>
      </c>
      <c r="B94" s="1" t="str">
        <f t="shared" si="1"/>
        <v>VGIP11</v>
      </c>
      <c r="C94" t="s">
        <v>134</v>
      </c>
      <c r="D94" s="2">
        <f>_xlfn.XLOOKUP(B94,[1]IFIX_Corte_NOVO!$B$9:$B$125,[1]IFIX_Corte_NOVO!$FY$9:$FY$125,"N/A",0)</f>
        <v>1059078563.66</v>
      </c>
      <c r="E94">
        <v>88702</v>
      </c>
      <c r="F94">
        <v>11787247</v>
      </c>
      <c r="G94">
        <f>_xlfn.XLOOKUP(B94,[1]IFIX_Corte_NOVO!$B$9:$B$125,[1]IFIX_Corte_NOVO!$JF$9:$JF$125,"N/A",0)</f>
        <v>2884721.6668421053</v>
      </c>
      <c r="H94">
        <v>54809711.670000002</v>
      </c>
      <c r="I94">
        <v>0.72</v>
      </c>
      <c r="J94">
        <v>10.01</v>
      </c>
      <c r="K94">
        <v>88.16</v>
      </c>
      <c r="L94">
        <v>86.19</v>
      </c>
    </row>
    <row r="95" spans="1:12" x14ac:dyDescent="0.25">
      <c r="A95" s="1" t="s">
        <v>101</v>
      </c>
      <c r="B95" s="1" t="str">
        <f t="shared" si="1"/>
        <v>CVBI11</v>
      </c>
      <c r="C95" t="s">
        <v>134</v>
      </c>
      <c r="D95" s="2">
        <f>_xlfn.XLOOKUP(B95,[1]IFIX_Corte_NOVO!$B$9:$B$125,[1]IFIX_Corte_NOVO!$FY$9:$FY$125,"N/A",0)</f>
        <v>1014356758.7</v>
      </c>
      <c r="E95">
        <v>91457</v>
      </c>
      <c r="F95">
        <v>11010228</v>
      </c>
      <c r="G95">
        <f>_xlfn.XLOOKUP(B95,[1]IFIX_Corte_NOVO!$B$9:$B$125,[1]IFIX_Corte_NOVO!$JF$9:$JF$125,"N/A",0)</f>
        <v>3107140.733157895</v>
      </c>
      <c r="H95">
        <v>59035673.930000007</v>
      </c>
      <c r="I95">
        <v>0.9</v>
      </c>
      <c r="J95">
        <v>10.99</v>
      </c>
      <c r="K95">
        <v>92.43</v>
      </c>
      <c r="L95">
        <v>89.97</v>
      </c>
    </row>
    <row r="96" spans="1:12" x14ac:dyDescent="0.25">
      <c r="A96" s="1" t="s">
        <v>102</v>
      </c>
      <c r="B96" s="1" t="str">
        <f t="shared" si="1"/>
        <v>BTCI11</v>
      </c>
      <c r="C96" t="s">
        <v>134</v>
      </c>
      <c r="D96" s="2">
        <f>_xlfn.XLOOKUP(B96,[1]IFIX_Corte_NOVO!$B$9:$B$125,[1]IFIX_Corte_NOVO!$FY$9:$FY$125,"N/A",0)</f>
        <v>998647107.20000005</v>
      </c>
      <c r="E96">
        <v>178651</v>
      </c>
      <c r="F96">
        <v>99521172</v>
      </c>
      <c r="G96">
        <f>_xlfn.XLOOKUP(B96,[1]IFIX_Corte_NOVO!$B$9:$B$125,[1]IFIX_Corte_NOVO!$JF$9:$JF$125,"N/A",0)</f>
        <v>2685095.1689473693</v>
      </c>
      <c r="H96">
        <v>51016808.210000016</v>
      </c>
      <c r="I96">
        <v>9.0999999999999998E-2</v>
      </c>
      <c r="J96">
        <v>1.1129999999999998</v>
      </c>
      <c r="K96">
        <v>9.93</v>
      </c>
      <c r="L96">
        <v>9.17</v>
      </c>
    </row>
    <row r="97" spans="1:12" x14ac:dyDescent="0.25">
      <c r="A97" s="1" t="s">
        <v>103</v>
      </c>
      <c r="B97" s="1" t="str">
        <f t="shared" si="1"/>
        <v>XPCI11</v>
      </c>
      <c r="C97" t="s">
        <v>134</v>
      </c>
      <c r="D97" s="2">
        <f>_xlfn.XLOOKUP(B97,[1]IFIX_Corte_NOVO!$B$9:$B$125,[1]IFIX_Corte_NOVO!$FY$9:$FY$125,"N/A",0)</f>
        <v>768619518.70000005</v>
      </c>
      <c r="E97">
        <v>72341</v>
      </c>
      <c r="F97">
        <v>8701551</v>
      </c>
      <c r="G97">
        <f>_xlfn.XLOOKUP(B97,[1]IFIX_Corte_NOVO!$B$9:$B$125,[1]IFIX_Corte_NOVO!$JF$9:$JF$125,"N/A",0)</f>
        <v>2339948.847368421</v>
      </c>
      <c r="H97">
        <v>44459028.100000001</v>
      </c>
      <c r="I97">
        <v>0.83</v>
      </c>
      <c r="J97">
        <v>10.33</v>
      </c>
      <c r="K97">
        <v>86.91</v>
      </c>
      <c r="L97">
        <v>83.3</v>
      </c>
    </row>
    <row r="98" spans="1:12" x14ac:dyDescent="0.25">
      <c r="A98" s="1" t="s">
        <v>104</v>
      </c>
      <c r="B98" s="1" t="str">
        <f t="shared" si="1"/>
        <v>RZAK11</v>
      </c>
      <c r="C98" t="s">
        <v>134</v>
      </c>
      <c r="D98" s="2">
        <f>_xlfn.XLOOKUP(B98,[1]IFIX_Corte_NOVO!$B$9:$B$125,[1]IFIX_Corte_NOVO!$FY$9:$FY$125,"N/A",0)</f>
        <v>779314009.37</v>
      </c>
      <c r="E98">
        <v>49110</v>
      </c>
      <c r="F98">
        <v>8807885</v>
      </c>
      <c r="G98">
        <f>_xlfn.XLOOKUP(B98,[1]IFIX_Corte_NOVO!$B$9:$B$125,[1]IFIX_Corte_NOVO!$JF$9:$JF$125,"N/A",0)</f>
        <v>2365362.7742105266</v>
      </c>
      <c r="H98">
        <v>44941892.710000008</v>
      </c>
      <c r="I98">
        <v>1.07</v>
      </c>
      <c r="J98">
        <v>12.780000000000001</v>
      </c>
      <c r="K98">
        <v>88.3</v>
      </c>
      <c r="L98">
        <v>97.01</v>
      </c>
    </row>
    <row r="99" spans="1:12" x14ac:dyDescent="0.25">
      <c r="A99" s="1" t="s">
        <v>105</v>
      </c>
      <c r="B99" s="1" t="str">
        <f t="shared" si="1"/>
        <v>HABT11</v>
      </c>
      <c r="C99" t="s">
        <v>134</v>
      </c>
      <c r="D99" s="2">
        <f>_xlfn.XLOOKUP(B99,[1]IFIX_Corte_NOVO!$B$9:$B$125,[1]IFIX_Corte_NOVO!$FY$9:$FY$125,"N/A",0)</f>
        <v>767258120.52999997</v>
      </c>
      <c r="E99">
        <v>66327</v>
      </c>
      <c r="F99">
        <v>8126783</v>
      </c>
      <c r="G99">
        <f>_xlfn.XLOOKUP(B99,[1]IFIX_Corte_NOVO!$B$9:$B$125,[1]IFIX_Corte_NOVO!$JF$9:$JF$125,"N/A",0)</f>
        <v>1764967.287894737</v>
      </c>
      <c r="H99">
        <v>33534378.470000003</v>
      </c>
      <c r="I99">
        <v>1.05</v>
      </c>
      <c r="J99">
        <v>12.21</v>
      </c>
      <c r="K99">
        <v>91</v>
      </c>
      <c r="L99">
        <v>89.4</v>
      </c>
    </row>
    <row r="100" spans="1:12" x14ac:dyDescent="0.25">
      <c r="A100" s="1" t="s">
        <v>106</v>
      </c>
      <c r="B100" s="1" t="str">
        <f t="shared" si="1"/>
        <v>BCRI11</v>
      </c>
      <c r="C100" t="s">
        <v>134</v>
      </c>
      <c r="D100" s="2">
        <f>_xlfn.XLOOKUP(B100,[1]IFIX_Corte_NOVO!$B$9:$B$125,[1]IFIX_Corte_NOVO!$FY$9:$FY$125,"N/A",0)</f>
        <v>539905145.15999997</v>
      </c>
      <c r="E100">
        <v>43375</v>
      </c>
      <c r="F100">
        <v>6257873</v>
      </c>
      <c r="G100">
        <f>_xlfn.XLOOKUP(B100,[1]IFIX_Corte_NOVO!$B$9:$B$125,[1]IFIX_Corte_NOVO!$JF$9:$JF$125,"N/A",0)</f>
        <v>523516.01421052637</v>
      </c>
      <c r="H100">
        <v>9946804.2700000014</v>
      </c>
      <c r="I100">
        <v>0.78</v>
      </c>
      <c r="J100">
        <v>9.3199999999999985</v>
      </c>
      <c r="K100">
        <v>74.67</v>
      </c>
      <c r="L100">
        <v>96.69</v>
      </c>
    </row>
    <row r="101" spans="1:12" x14ac:dyDescent="0.25">
      <c r="A101" s="1" t="s">
        <v>107</v>
      </c>
      <c r="B101" s="1" t="str">
        <f t="shared" si="1"/>
        <v>CACR11</v>
      </c>
      <c r="C101" t="s">
        <v>134</v>
      </c>
      <c r="D101" s="2">
        <f>_xlfn.XLOOKUP(B101,[1]IFIX_Corte_NOVO!$B$9:$B$125,[1]IFIX_Corte_NOVO!$FY$9:$FY$125,"N/A",0)</f>
        <v>465982757.77999997</v>
      </c>
      <c r="E101">
        <v>24669</v>
      </c>
      <c r="F101">
        <v>4836324</v>
      </c>
      <c r="G101">
        <f>_xlfn.XLOOKUP(B101,[1]IFIX_Corte_NOVO!$B$9:$B$125,[1]IFIX_Corte_NOVO!$JF$9:$JF$125,"N/A",0)</f>
        <v>2529027.3199999994</v>
      </c>
      <c r="H101">
        <v>48051519.079999991</v>
      </c>
      <c r="I101">
        <v>1.34</v>
      </c>
      <c r="J101">
        <v>16.400000000000002</v>
      </c>
      <c r="K101">
        <v>103</v>
      </c>
      <c r="L101">
        <v>100.71</v>
      </c>
    </row>
    <row r="102" spans="1:12" x14ac:dyDescent="0.25">
      <c r="A102" s="1" t="s">
        <v>108</v>
      </c>
      <c r="B102" s="1" t="str">
        <f t="shared" si="1"/>
        <v>AFHI11</v>
      </c>
      <c r="C102" t="s">
        <v>134</v>
      </c>
      <c r="D102" s="2">
        <f>_xlfn.XLOOKUP(B102,[1]IFIX_Corte_NOVO!$B$9:$B$125,[1]IFIX_Corte_NOVO!$FY$9:$FY$125,"N/A",0)</f>
        <v>429720840.74000001</v>
      </c>
      <c r="E102">
        <v>43168</v>
      </c>
      <c r="F102">
        <v>4555618</v>
      </c>
      <c r="G102">
        <f>_xlfn.XLOOKUP(B102,[1]IFIX_Corte_NOVO!$B$9:$B$125,[1]IFIX_Corte_NOVO!$JF$9:$JF$125,"N/A",0)</f>
        <v>1618314.8873684208</v>
      </c>
      <c r="H102">
        <v>30747982.859999996</v>
      </c>
      <c r="I102">
        <v>0.93</v>
      </c>
      <c r="J102">
        <v>11.45</v>
      </c>
      <c r="K102">
        <v>100</v>
      </c>
      <c r="L102">
        <v>94.91</v>
      </c>
    </row>
    <row r="103" spans="1:12" x14ac:dyDescent="0.25">
      <c r="A103" s="1" t="s">
        <v>109</v>
      </c>
      <c r="B103" s="1" t="str">
        <f t="shared" si="1"/>
        <v>BARI11</v>
      </c>
      <c r="C103" t="s">
        <v>134</v>
      </c>
      <c r="D103" s="2">
        <f>_xlfn.XLOOKUP(B103,[1]IFIX_Corte_NOVO!$B$9:$B$125,[1]IFIX_Corte_NOVO!$FY$9:$FY$125,"N/A",0)</f>
        <v>420271435.07999998</v>
      </c>
      <c r="E103">
        <v>38195</v>
      </c>
      <c r="F103">
        <v>4634191</v>
      </c>
      <c r="G103">
        <f>_xlfn.XLOOKUP(B103,[1]IFIX_Corte_NOVO!$B$9:$B$125,[1]IFIX_Corte_NOVO!$JF$9:$JF$125,"N/A",0)</f>
        <v>747413.96421052632</v>
      </c>
      <c r="H103">
        <v>14200865.32</v>
      </c>
      <c r="I103">
        <v>0.95</v>
      </c>
      <c r="J103">
        <v>9.6916999999999991</v>
      </c>
      <c r="K103">
        <v>83.5</v>
      </c>
      <c r="L103">
        <v>86.47</v>
      </c>
    </row>
    <row r="104" spans="1:12" x14ac:dyDescent="0.25">
      <c r="A104" s="1" t="s">
        <v>110</v>
      </c>
      <c r="B104" s="1" t="str">
        <f t="shared" si="1"/>
        <v>SNCI11</v>
      </c>
      <c r="C104" t="s">
        <v>134</v>
      </c>
      <c r="D104" s="2">
        <f>_xlfn.XLOOKUP(B104,[1]IFIX_Corte_NOVO!$B$9:$B$125,[1]IFIX_Corte_NOVO!$FY$9:$FY$125,"N/A",0)</f>
        <v>408444716.85000002</v>
      </c>
      <c r="E104">
        <v>40402</v>
      </c>
      <c r="F104">
        <v>4200000</v>
      </c>
      <c r="G104">
        <f>_xlfn.XLOOKUP(B104,[1]IFIX_Corte_NOVO!$B$9:$B$125,[1]IFIX_Corte_NOVO!$JF$9:$JF$125,"N/A",0)</f>
        <v>661012.11894736846</v>
      </c>
      <c r="H104">
        <v>12559230.260000002</v>
      </c>
      <c r="I104">
        <v>1</v>
      </c>
      <c r="J104">
        <v>11.55</v>
      </c>
      <c r="K104">
        <v>100.49</v>
      </c>
      <c r="L104">
        <v>97.6</v>
      </c>
    </row>
    <row r="105" spans="1:12" x14ac:dyDescent="0.25">
      <c r="A105" s="1" t="s">
        <v>111</v>
      </c>
      <c r="B105" s="1" t="str">
        <f t="shared" si="1"/>
        <v>KCRE11</v>
      </c>
      <c r="C105" t="s">
        <v>134</v>
      </c>
      <c r="D105" s="2">
        <f>_xlfn.XLOOKUP(B105,[1]IFIX_Corte_NOVO!$B$9:$B$125,[1]IFIX_Corte_NOVO!$FY$9:$FY$125,"N/A",0)</f>
        <v>343041075.76999998</v>
      </c>
      <c r="E105">
        <v>14698</v>
      </c>
      <c r="F105">
        <v>36000000</v>
      </c>
      <c r="G105">
        <f>_xlfn.XLOOKUP(B105,[1]IFIX_Corte_NOVO!$B$9:$B$125,[1]IFIX_Corte_NOVO!$JF$9:$JF$125,"N/A",0)</f>
        <v>767810.11631578952</v>
      </c>
      <c r="H105">
        <v>14588392.210000001</v>
      </c>
      <c r="I105">
        <v>0.09</v>
      </c>
      <c r="J105">
        <v>1.1169999999999998</v>
      </c>
      <c r="K105">
        <v>9.7959999999999994</v>
      </c>
      <c r="L105">
        <v>8.7000000000000011</v>
      </c>
    </row>
    <row r="106" spans="1:12" x14ac:dyDescent="0.25">
      <c r="A106" s="1" t="s">
        <v>112</v>
      </c>
      <c r="B106" s="1" t="str">
        <f t="shared" si="1"/>
        <v>PORD11</v>
      </c>
      <c r="C106" t="s">
        <v>134</v>
      </c>
      <c r="D106" s="2">
        <f>_xlfn.XLOOKUP(B106,[1]IFIX_Corte_NOVO!$B$9:$B$125,[1]IFIX_Corte_NOVO!$FY$9:$FY$125,"N/A",0)</f>
        <v>352420214.64999998</v>
      </c>
      <c r="E106">
        <v>37736</v>
      </c>
      <c r="F106">
        <v>37283750</v>
      </c>
      <c r="G106">
        <f>_xlfn.XLOOKUP(B106,[1]IFIX_Corte_NOVO!$B$9:$B$125,[1]IFIX_Corte_NOVO!$JF$9:$JF$125,"N/A",0)</f>
        <v>691608.07684210537</v>
      </c>
      <c r="H106">
        <v>13140553.460000001</v>
      </c>
      <c r="I106">
        <v>8.8999999999999996E-2</v>
      </c>
      <c r="J106">
        <v>1.1089999999999998</v>
      </c>
      <c r="K106">
        <v>9.081999999999999</v>
      </c>
      <c r="L106">
        <v>8.98</v>
      </c>
    </row>
    <row r="107" spans="1:12" x14ac:dyDescent="0.25">
      <c r="A107" s="1" t="s">
        <v>113</v>
      </c>
      <c r="B107" s="1" t="str">
        <f t="shared" si="1"/>
        <v>MANA11</v>
      </c>
      <c r="C107" t="s">
        <v>134</v>
      </c>
      <c r="D107" s="2">
        <f>_xlfn.XLOOKUP(B107,[1]IFIX_Corte_NOVO!$B$9:$B$125,[1]IFIX_Corte_NOVO!$FY$9:$FY$125,"N/A",0)</f>
        <v>346287518.41000003</v>
      </c>
      <c r="E107">
        <v>16053</v>
      </c>
      <c r="F107">
        <v>37536140</v>
      </c>
      <c r="G107">
        <f>_xlfn.XLOOKUP(B107,[1]IFIX_Corte_NOVO!$B$9:$B$125,[1]IFIX_Corte_NOVO!$JF$9:$JF$125,"N/A",0)</f>
        <v>1803887.8994736848</v>
      </c>
      <c r="H107">
        <v>34273870.090000011</v>
      </c>
      <c r="I107">
        <v>0.11</v>
      </c>
      <c r="J107">
        <v>1.2500000000000002</v>
      </c>
      <c r="K107">
        <v>9.49</v>
      </c>
      <c r="L107">
        <v>9.98</v>
      </c>
    </row>
    <row r="108" spans="1:12" x14ac:dyDescent="0.25">
      <c r="A108" s="1" t="s">
        <v>114</v>
      </c>
      <c r="B108" s="1" t="str">
        <f t="shared" si="1"/>
        <v>VSLH11</v>
      </c>
      <c r="C108" t="s">
        <v>134</v>
      </c>
      <c r="D108" s="2">
        <f>_xlfn.XLOOKUP(B108,[1]IFIX_Corte_NOVO!$B$9:$B$125,[1]IFIX_Corte_NOVO!$FY$9:$FY$125,"N/A",0)</f>
        <v>330998419.44999999</v>
      </c>
      <c r="E108">
        <v>76391</v>
      </c>
      <c r="F108">
        <v>29864091</v>
      </c>
      <c r="G108">
        <f>_xlfn.XLOOKUP(B108,[1]IFIX_Corte_NOVO!$B$9:$B$125,[1]IFIX_Corte_NOVO!$JF$9:$JF$125,"N/A",0)</f>
        <v>207078.69421052636</v>
      </c>
      <c r="H108">
        <v>3934495.1900000009</v>
      </c>
      <c r="I108">
        <v>0.04</v>
      </c>
      <c r="J108">
        <v>0.47999999999999993</v>
      </c>
      <c r="K108">
        <v>4.12</v>
      </c>
      <c r="L108">
        <v>9.1300000000000008</v>
      </c>
    </row>
    <row r="109" spans="1:12" x14ac:dyDescent="0.25">
      <c r="A109" s="1" t="s">
        <v>115</v>
      </c>
      <c r="B109" s="1" t="str">
        <f t="shared" si="1"/>
        <v>OUJP11</v>
      </c>
      <c r="C109" t="s">
        <v>134</v>
      </c>
      <c r="D109" s="2">
        <f>_xlfn.XLOOKUP(B109,[1]IFIX_Corte_NOVO!$B$9:$B$125,[1]IFIX_Corte_NOVO!$FY$9:$FY$125,"N/A",0)</f>
        <v>321775529.26999998</v>
      </c>
      <c r="E109">
        <v>26555</v>
      </c>
      <c r="F109">
        <v>3252384</v>
      </c>
      <c r="G109">
        <f>_xlfn.XLOOKUP(B109,[1]IFIX_Corte_NOVO!$B$9:$B$125,[1]IFIX_Corte_NOVO!$JF$9:$JF$125,"N/A",0)</f>
        <v>462183.29157894733</v>
      </c>
      <c r="H109">
        <v>8781482.5399999991</v>
      </c>
      <c r="I109">
        <v>1.24</v>
      </c>
      <c r="J109">
        <v>10.930000000000001</v>
      </c>
      <c r="K109">
        <v>98.59</v>
      </c>
      <c r="L109">
        <v>97</v>
      </c>
    </row>
    <row r="110" spans="1:12" x14ac:dyDescent="0.25">
      <c r="A110" s="1" t="s">
        <v>116</v>
      </c>
      <c r="B110" s="1" t="str">
        <f t="shared" si="1"/>
        <v>WHGR11</v>
      </c>
      <c r="C110" t="s">
        <v>134</v>
      </c>
      <c r="D110" s="2">
        <f>_xlfn.XLOOKUP(B110,[1]IFIX_Corte_NOVO!$B$9:$B$125,[1]IFIX_Corte_NOVO!$FY$9:$FY$125,"N/A",0)</f>
        <v>291311634.66000003</v>
      </c>
      <c r="E110">
        <v>13307</v>
      </c>
      <c r="F110">
        <v>30912378</v>
      </c>
      <c r="G110">
        <f>_xlfn.XLOOKUP(B110,[1]IFIX_Corte_NOVO!$B$9:$B$125,[1]IFIX_Corte_NOVO!$JF$9:$JF$125,"N/A",0)</f>
        <v>273016.45842105261</v>
      </c>
      <c r="H110">
        <v>5187312.709999999</v>
      </c>
      <c r="I110">
        <v>0.1</v>
      </c>
      <c r="J110">
        <v>1.1950000000000001</v>
      </c>
      <c r="K110">
        <v>9.8000000000000007</v>
      </c>
      <c r="L110">
        <v>8.5500000000000007</v>
      </c>
    </row>
    <row r="111" spans="1:12" x14ac:dyDescent="0.25">
      <c r="A111" s="1" t="s">
        <v>117</v>
      </c>
      <c r="B111" s="1" t="str">
        <f t="shared" si="1"/>
        <v>RBRX11</v>
      </c>
      <c r="C111" t="s">
        <v>134</v>
      </c>
      <c r="D111" s="2">
        <f>_xlfn.XLOOKUP(B111,[1]IFIX_Corte_NOVO!$B$9:$B$125,[1]IFIX_Corte_NOVO!$FY$9:$FY$125,"N/A",0)</f>
        <v>279700113.74000001</v>
      </c>
      <c r="E111">
        <v>13973</v>
      </c>
      <c r="F111">
        <v>29468659</v>
      </c>
      <c r="G111">
        <f>_xlfn.XLOOKUP(B111,[1]IFIX_Corte_NOVO!$B$9:$B$125,[1]IFIX_Corte_NOVO!$JF$9:$JF$125,"N/A",0)</f>
        <v>760957.3836842106</v>
      </c>
      <c r="H111">
        <v>14458190.290000001</v>
      </c>
      <c r="I111">
        <v>0.08</v>
      </c>
      <c r="J111">
        <v>1.1399999999999999</v>
      </c>
      <c r="K111">
        <v>9.3800000000000008</v>
      </c>
      <c r="L111">
        <v>9.93</v>
      </c>
    </row>
    <row r="112" spans="1:12" x14ac:dyDescent="0.25">
      <c r="A112" s="1" t="s">
        <v>118</v>
      </c>
      <c r="B112" s="1" t="str">
        <f t="shared" si="1"/>
        <v>HSAF11</v>
      </c>
      <c r="C112" t="s">
        <v>134</v>
      </c>
      <c r="D112" s="2">
        <f>_xlfn.XLOOKUP(B112,[1]IFIX_Corte_NOVO!$B$9:$B$125,[1]IFIX_Corte_NOVO!$FY$9:$FY$125,"N/A",0)</f>
        <v>218445356.53</v>
      </c>
      <c r="E112">
        <v>9851</v>
      </c>
      <c r="F112">
        <v>2526360</v>
      </c>
      <c r="G112">
        <f>_xlfn.XLOOKUP(B112,[1]IFIX_Corte_NOVO!$B$9:$B$125,[1]IFIX_Corte_NOVO!$JF$9:$JF$125,"N/A",0)</f>
        <v>755905.83947368409</v>
      </c>
      <c r="H112">
        <v>14362210.949999997</v>
      </c>
      <c r="I112">
        <v>1.2</v>
      </c>
      <c r="J112">
        <v>10.85</v>
      </c>
      <c r="K112">
        <v>86.59</v>
      </c>
      <c r="L112">
        <v>78.900000000000006</v>
      </c>
    </row>
    <row r="113" spans="1:12" x14ac:dyDescent="0.25">
      <c r="A113" s="1" t="s">
        <v>119</v>
      </c>
      <c r="B113" s="1" t="str">
        <f t="shared" si="1"/>
        <v>KIVO11</v>
      </c>
      <c r="C113" t="s">
        <v>134</v>
      </c>
      <c r="D113" s="2">
        <f>_xlfn.XLOOKUP(B113,[1]IFIX_Corte_NOVO!$B$9:$B$125,[1]IFIX_Corte_NOVO!$FY$9:$FY$125,"N/A",0)</f>
        <v>196542317.40000001</v>
      </c>
      <c r="E113">
        <v>6522</v>
      </c>
      <c r="F113">
        <v>2222736</v>
      </c>
      <c r="G113">
        <f>_xlfn.XLOOKUP(B113,[1]IFIX_Corte_NOVO!$B$9:$B$125,[1]IFIX_Corte_NOVO!$JF$9:$JF$125,"N/A",0)</f>
        <v>1229020.3936842103</v>
      </c>
      <c r="H113">
        <v>23351387.479999997</v>
      </c>
      <c r="I113">
        <v>0.95</v>
      </c>
      <c r="J113">
        <v>12.070000000000002</v>
      </c>
      <c r="K113">
        <v>90.85</v>
      </c>
      <c r="L113">
        <v>85.49</v>
      </c>
    </row>
    <row r="114" spans="1:12" x14ac:dyDescent="0.25">
      <c r="A114" s="1" t="s">
        <v>120</v>
      </c>
      <c r="B114" s="1" t="str">
        <f t="shared" si="1"/>
        <v>SPXS11</v>
      </c>
      <c r="C114" t="s">
        <v>134</v>
      </c>
      <c r="D114" s="2">
        <f>_xlfn.XLOOKUP(B114,[1]IFIX_Corte_NOVO!$B$9:$B$125,[1]IFIX_Corte_NOVO!$FY$9:$FY$125,"N/A",0)</f>
        <v>188455625.22</v>
      </c>
      <c r="E114">
        <v>19334</v>
      </c>
      <c r="F114">
        <v>20189040</v>
      </c>
      <c r="G114">
        <f>_xlfn.XLOOKUP(B114,[1]IFIX_Corte_NOVO!$B$9:$B$125,[1]IFIX_Corte_NOVO!$JF$9:$JF$125,"N/A",0)</f>
        <v>481562.45052631572</v>
      </c>
      <c r="H114">
        <v>9149686.5599999987</v>
      </c>
      <c r="I114">
        <v>0.1</v>
      </c>
      <c r="J114">
        <v>1.1539999999999999</v>
      </c>
      <c r="K114">
        <v>9.5</v>
      </c>
      <c r="L114">
        <v>8.5</v>
      </c>
    </row>
    <row r="115" spans="1:12" x14ac:dyDescent="0.25">
      <c r="A115" s="1" t="s">
        <v>121</v>
      </c>
      <c r="B115" s="1" t="str">
        <f t="shared" si="1"/>
        <v>ARRI11</v>
      </c>
      <c r="C115" t="s">
        <v>134</v>
      </c>
      <c r="D115" s="2">
        <f>_xlfn.XLOOKUP(B115,[1]IFIX_Corte_NOVO!$B$9:$B$125,[1]IFIX_Corte_NOVO!$FY$9:$FY$125,"N/A",0)</f>
        <v>172628441.34999999</v>
      </c>
      <c r="E115">
        <v>25875</v>
      </c>
      <c r="F115">
        <v>20138980</v>
      </c>
      <c r="G115">
        <f>_xlfn.XLOOKUP(B115,[1]IFIX_Corte_NOVO!$B$9:$B$125,[1]IFIX_Corte_NOVO!$JF$9:$JF$125,"N/A",0)</f>
        <v>581274.99368421058</v>
      </c>
      <c r="H115">
        <v>11044224.880000001</v>
      </c>
      <c r="I115">
        <v>0.09</v>
      </c>
      <c r="J115">
        <v>1.18</v>
      </c>
      <c r="K115">
        <v>9.08</v>
      </c>
      <c r="L115">
        <v>9.19</v>
      </c>
    </row>
    <row r="116" spans="1:12" x14ac:dyDescent="0.25">
      <c r="A116" s="1" t="s">
        <v>122</v>
      </c>
      <c r="B116" s="1" t="str">
        <f t="shared" si="1"/>
        <v>CYCR11</v>
      </c>
      <c r="C116" t="s">
        <v>134</v>
      </c>
      <c r="D116" s="2">
        <f>_xlfn.XLOOKUP(B116,[1]IFIX_Corte_NOVO!$B$9:$B$125,[1]IFIX_Corte_NOVO!$FY$9:$FY$125,"N/A",0)</f>
        <v>342897559.26999998</v>
      </c>
      <c r="E116">
        <v>19647</v>
      </c>
      <c r="F116">
        <v>36549445</v>
      </c>
      <c r="G116">
        <f>_xlfn.XLOOKUP(B116,[1]IFIX_Corte_NOVO!$B$9:$B$125,[1]IFIX_Corte_NOVO!$JF$9:$JF$125,"N/A",0)</f>
        <v>773889.53631578945</v>
      </c>
      <c r="H116">
        <v>14703901.189999999</v>
      </c>
      <c r="I116">
        <v>9.5000000000000001E-2</v>
      </c>
      <c r="J116">
        <v>1.2450000000000001</v>
      </c>
      <c r="K116">
        <v>9.7799999999999994</v>
      </c>
      <c r="L116">
        <v>8.89</v>
      </c>
    </row>
    <row r="117" spans="1:12" x14ac:dyDescent="0.25">
      <c r="A117" s="1" t="s">
        <v>124</v>
      </c>
      <c r="B117" s="1" t="str">
        <f t="shared" si="1"/>
        <v>CLIN11</v>
      </c>
      <c r="C117" t="s">
        <v>134</v>
      </c>
      <c r="D117" s="2">
        <f>_xlfn.XLOOKUP(B117,[1]IFIX_Corte_NOVO!$B$9:$B$125,[1]IFIX_Corte_NOVO!$FY$9:$FY$125,"N/A",0)</f>
        <v>419228884.00999999</v>
      </c>
      <c r="E117">
        <v>11063</v>
      </c>
      <c r="F117">
        <v>4346763</v>
      </c>
      <c r="G117">
        <f>_xlfn.XLOOKUP(B117,[1]IFIX_Corte_NOVO!$B$9:$B$125,[1]IFIX_Corte_NOVO!$JF$9:$JF$125,"N/A",0)</f>
        <v>1412548.5363157899</v>
      </c>
      <c r="H117">
        <v>26838422.190000009</v>
      </c>
      <c r="I117">
        <v>0.95</v>
      </c>
      <c r="J117">
        <v>10.95</v>
      </c>
      <c r="K117">
        <v>100</v>
      </c>
    </row>
    <row r="118" spans="1:12" x14ac:dyDescent="0.25">
      <c r="A118" t="s">
        <v>123</v>
      </c>
      <c r="B118" s="1" t="str">
        <f t="shared" si="1"/>
        <v>GAME11</v>
      </c>
      <c r="C118" t="s">
        <v>134</v>
      </c>
      <c r="D118" s="2">
        <f>_xlfn.XLOOKUP(B118,[1]IFIX_Corte_NOVO!$B$9:$B$125,[1]IFIX_Corte_NOVO!$FY$9:$FY$125,"N/A",0)</f>
        <v>204197033.11000001</v>
      </c>
      <c r="E118">
        <v>23760</v>
      </c>
      <c r="F118">
        <v>21697677</v>
      </c>
      <c r="G118">
        <f>_xlfn.XLOOKUP(B118,[1]IFIX_Corte_NOVO!$B$9:$B$125,[1]IFIX_Corte_NOVO!$JF$9:$JF$125,"N/A",0)</f>
        <v>138185.59684210527</v>
      </c>
      <c r="H118">
        <v>2625526.3400000003</v>
      </c>
      <c r="I118">
        <v>0.09</v>
      </c>
      <c r="J118">
        <v>1.0999999999999999</v>
      </c>
      <c r="K118">
        <v>9.09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Cavalcante</dc:creator>
  <cp:lastModifiedBy>Lucas Cavalcante</cp:lastModifiedBy>
  <dcterms:created xsi:type="dcterms:W3CDTF">2025-01-07T18:24:57Z</dcterms:created>
  <dcterms:modified xsi:type="dcterms:W3CDTF">2025-01-14T19:15:55Z</dcterms:modified>
</cp:coreProperties>
</file>