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ucas\Documents\GitHub\Gama_distribution\evacuation_model\"/>
    </mc:Choice>
  </mc:AlternateContent>
  <xr:revisionPtr revIDLastSave="0" documentId="13_ncr:1_{F040A768-AA65-4741-9814-6F869CDCA9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8" i="1" l="1"/>
  <c r="E109" i="1" s="1"/>
  <c r="D108" i="1"/>
  <c r="D109" i="1" s="1"/>
  <c r="C108" i="1"/>
  <c r="B108" i="1"/>
  <c r="X90" i="1"/>
  <c r="X92" i="1" s="1"/>
  <c r="X93" i="1" s="1"/>
  <c r="W90" i="1"/>
  <c r="W92" i="1" s="1"/>
  <c r="W93" i="1" s="1"/>
  <c r="V90" i="1"/>
  <c r="V92" i="1" s="1"/>
  <c r="V93" i="1" s="1"/>
  <c r="U90" i="1"/>
  <c r="U91" i="1" s="1"/>
  <c r="O91" i="1"/>
  <c r="L90" i="1"/>
  <c r="N91" i="1" s="1"/>
  <c r="B90" i="1"/>
  <c r="C90" i="1"/>
  <c r="O90" i="1"/>
  <c r="N90" i="1"/>
  <c r="M90" i="1"/>
  <c r="M91" i="1" s="1"/>
  <c r="E90" i="1"/>
  <c r="D90" i="1"/>
  <c r="C71" i="1"/>
  <c r="W54" i="1"/>
  <c r="V54" i="1"/>
  <c r="X71" i="1"/>
  <c r="X73" i="1" s="1"/>
  <c r="X74" i="1" s="1"/>
  <c r="W71" i="1"/>
  <c r="V71" i="1"/>
  <c r="U53" i="1"/>
  <c r="U54" i="1" s="1"/>
  <c r="V53" i="1"/>
  <c r="W53" i="1"/>
  <c r="X53" i="1"/>
  <c r="Y17" i="1"/>
  <c r="Y19" i="1" s="1"/>
  <c r="Y20" i="1" s="1"/>
  <c r="U35" i="1"/>
  <c r="U36" i="1" s="1"/>
  <c r="X35" i="1"/>
  <c r="W35" i="1"/>
  <c r="V35" i="1"/>
  <c r="Z17" i="1"/>
  <c r="Z19" i="1" s="1"/>
  <c r="Z20" i="1" s="1"/>
  <c r="X17" i="1"/>
  <c r="X19" i="1" s="1"/>
  <c r="X20" i="1" s="1"/>
  <c r="W17" i="1"/>
  <c r="W19" i="1" s="1"/>
  <c r="W20" i="1" s="1"/>
  <c r="V17" i="1"/>
  <c r="U17" i="1"/>
  <c r="U18" i="1" s="1"/>
  <c r="M35" i="1"/>
  <c r="L71" i="1"/>
  <c r="L72" i="1" s="1"/>
  <c r="O71" i="1"/>
  <c r="N71" i="1"/>
  <c r="M71" i="1"/>
  <c r="L53" i="1"/>
  <c r="L54" i="1" s="1"/>
  <c r="R53" i="1"/>
  <c r="Q53" i="1"/>
  <c r="P53" i="1"/>
  <c r="O53" i="1"/>
  <c r="N53" i="1"/>
  <c r="M53" i="1"/>
  <c r="L35" i="1"/>
  <c r="L36" i="1" s="1"/>
  <c r="R35" i="1"/>
  <c r="Q35" i="1"/>
  <c r="P35" i="1"/>
  <c r="O35" i="1"/>
  <c r="N35" i="1"/>
  <c r="D53" i="1"/>
  <c r="E71" i="1"/>
  <c r="D71" i="1"/>
  <c r="B71" i="1"/>
  <c r="E53" i="1"/>
  <c r="C53" i="1"/>
  <c r="B53" i="1"/>
  <c r="R17" i="1"/>
  <c r="R19" i="1" s="1"/>
  <c r="R20" i="1" s="1"/>
  <c r="Q17" i="1"/>
  <c r="Q18" i="1" s="1"/>
  <c r="P17" i="1"/>
  <c r="P18" i="1" s="1"/>
  <c r="O17" i="1"/>
  <c r="N17" i="1"/>
  <c r="M17" i="1"/>
  <c r="L17" i="1"/>
  <c r="L18" i="1" s="1"/>
  <c r="E18" i="1"/>
  <c r="E35" i="1"/>
  <c r="D35" i="1"/>
  <c r="C35" i="1"/>
  <c r="B35" i="1"/>
  <c r="D110" i="1" l="1"/>
  <c r="D111" i="1" s="1"/>
  <c r="X54" i="1"/>
  <c r="C109" i="1"/>
  <c r="C110" i="1"/>
  <c r="C111" i="1" s="1"/>
  <c r="B109" i="1"/>
  <c r="E110" i="1"/>
  <c r="E111" i="1" s="1"/>
  <c r="X91" i="1"/>
  <c r="W91" i="1"/>
  <c r="V91" i="1"/>
  <c r="L91" i="1"/>
  <c r="W55" i="1"/>
  <c r="W56" i="1" s="1"/>
  <c r="V55" i="1"/>
  <c r="V56" i="1" s="1"/>
  <c r="V73" i="1"/>
  <c r="V74" i="1" s="1"/>
  <c r="W73" i="1"/>
  <c r="W74" i="1" s="1"/>
  <c r="B91" i="1"/>
  <c r="M92" i="1"/>
  <c r="M93" i="1" s="1"/>
  <c r="O92" i="1"/>
  <c r="O93" i="1" s="1"/>
  <c r="N92" i="1"/>
  <c r="N93" i="1" s="1"/>
  <c r="U71" i="1"/>
  <c r="V72" i="1" s="1"/>
  <c r="X55" i="1"/>
  <c r="X56" i="1" s="1"/>
  <c r="X36" i="1"/>
  <c r="W36" i="1"/>
  <c r="V36" i="1"/>
  <c r="Y18" i="1"/>
  <c r="V18" i="1"/>
  <c r="O18" i="1"/>
  <c r="N18" i="1"/>
  <c r="V37" i="1"/>
  <c r="V38" i="1" s="1"/>
  <c r="W37" i="1"/>
  <c r="W38" i="1" s="1"/>
  <c r="X37" i="1"/>
  <c r="X38" i="1" s="1"/>
  <c r="M18" i="1"/>
  <c r="X18" i="1"/>
  <c r="Z18" i="1"/>
  <c r="W18" i="1"/>
  <c r="V19" i="1"/>
  <c r="V20" i="1" s="1"/>
  <c r="O36" i="1"/>
  <c r="M73" i="1"/>
  <c r="M74" i="1" s="1"/>
  <c r="N72" i="1"/>
  <c r="O73" i="1"/>
  <c r="O74" i="1" s="1"/>
  <c r="N55" i="1"/>
  <c r="N56" i="1" s="1"/>
  <c r="M72" i="1"/>
  <c r="O72" i="1"/>
  <c r="N73" i="1"/>
  <c r="N74" i="1" s="1"/>
  <c r="P37" i="1"/>
  <c r="P38" i="1" s="1"/>
  <c r="M54" i="1"/>
  <c r="D73" i="1"/>
  <c r="D74" i="1" s="1"/>
  <c r="E73" i="1"/>
  <c r="E74" i="1" s="1"/>
  <c r="O54" i="1"/>
  <c r="M36" i="1"/>
  <c r="N36" i="1"/>
  <c r="Q37" i="1"/>
  <c r="Q38" i="1" s="1"/>
  <c r="N54" i="1"/>
  <c r="P36" i="1"/>
  <c r="P54" i="1"/>
  <c r="Q55" i="1"/>
  <c r="Q56" i="1" s="1"/>
  <c r="R37" i="1"/>
  <c r="R38" i="1" s="1"/>
  <c r="R55" i="1"/>
  <c r="R56" i="1" s="1"/>
  <c r="Q36" i="1"/>
  <c r="Q54" i="1"/>
  <c r="R36" i="1"/>
  <c r="R54" i="1"/>
  <c r="C73" i="1"/>
  <c r="C74" i="1" s="1"/>
  <c r="M55" i="1"/>
  <c r="M56" i="1" s="1"/>
  <c r="O55" i="1"/>
  <c r="O56" i="1" s="1"/>
  <c r="P55" i="1"/>
  <c r="P56" i="1" s="1"/>
  <c r="M37" i="1"/>
  <c r="M38" i="1" s="1"/>
  <c r="N37" i="1"/>
  <c r="N38" i="1" s="1"/>
  <c r="O37" i="1"/>
  <c r="O38" i="1" s="1"/>
  <c r="B72" i="1"/>
  <c r="C72" i="1"/>
  <c r="D72" i="1"/>
  <c r="E72" i="1"/>
  <c r="E55" i="1"/>
  <c r="E56" i="1" s="1"/>
  <c r="C55" i="1"/>
  <c r="C56" i="1" s="1"/>
  <c r="D55" i="1"/>
  <c r="D56" i="1" s="1"/>
  <c r="C54" i="1"/>
  <c r="D54" i="1"/>
  <c r="E54" i="1"/>
  <c r="B54" i="1"/>
  <c r="N19" i="1"/>
  <c r="N20" i="1" s="1"/>
  <c r="R18" i="1"/>
  <c r="M19" i="1"/>
  <c r="M20" i="1" s="1"/>
  <c r="Q19" i="1"/>
  <c r="Q20" i="1" s="1"/>
  <c r="O19" i="1"/>
  <c r="O20" i="1" s="1"/>
  <c r="P19" i="1"/>
  <c r="P20" i="1" s="1"/>
  <c r="E37" i="1"/>
  <c r="E38" i="1" s="1"/>
  <c r="D37" i="1"/>
  <c r="D38" i="1" s="1"/>
  <c r="C37" i="1"/>
  <c r="C38" i="1" s="1"/>
  <c r="B36" i="1"/>
  <c r="C36" i="1"/>
  <c r="D36" i="1"/>
  <c r="E36" i="1"/>
  <c r="D19" i="1"/>
  <c r="D20" i="1" s="1"/>
  <c r="E19" i="1"/>
  <c r="E20" i="1" s="1"/>
  <c r="D18" i="1"/>
  <c r="C18" i="1"/>
  <c r="C19" i="1"/>
  <c r="C20" i="1" s="1"/>
  <c r="B18" i="1"/>
  <c r="U72" i="1" l="1"/>
  <c r="W72" i="1"/>
  <c r="X72" i="1"/>
  <c r="D92" i="1"/>
  <c r="D93" i="1" s="1"/>
  <c r="D91" i="1"/>
  <c r="C92" i="1"/>
  <c r="C93" i="1" s="1"/>
  <c r="C91" i="1"/>
  <c r="E92" i="1"/>
  <c r="E93" i="1" s="1"/>
  <c r="E91" i="1"/>
</calcChain>
</file>

<file path=xl/sharedStrings.xml><?xml version="1.0" encoding="utf-8"?>
<sst xmlns="http://schemas.openxmlformats.org/spreadsheetml/2006/main" count="359" uniqueCount="42">
  <si>
    <t>4</t>
  </si>
  <si>
    <t>1</t>
  </si>
  <si>
    <t>Exec 1</t>
  </si>
  <si>
    <t>Exec 2</t>
  </si>
  <si>
    <t>Exec 3</t>
  </si>
  <si>
    <t>Exec 4</t>
  </si>
  <si>
    <t>Exec 5</t>
  </si>
  <si>
    <t>Exec 6</t>
  </si>
  <si>
    <t>Exec 7</t>
  </si>
  <si>
    <t>Exec 8</t>
  </si>
  <si>
    <t>Exec 9</t>
  </si>
  <si>
    <t>Exec 10</t>
  </si>
  <si>
    <t>2</t>
  </si>
  <si>
    <t xml:space="preserve">                                   Nombre de processeur
Temps d'exécution (en s)</t>
  </si>
  <si>
    <t>Temps moyen (seconde)</t>
  </si>
  <si>
    <t>Gain de temps par rapport à 1 proc</t>
  </si>
  <si>
    <t>Speedup</t>
  </si>
  <si>
    <t>Efficiency</t>
  </si>
  <si>
    <t>1.00</t>
  </si>
  <si>
    <t>KMEAN, 10000 agents</t>
  </si>
  <si>
    <t>KMEAN, 5000 agents</t>
  </si>
  <si>
    <t>8</t>
  </si>
  <si>
    <t>16</t>
  </si>
  <si>
    <t>KMEAN, 20000 agents</t>
  </si>
  <si>
    <t>KMEAN, 15000 agents</t>
  </si>
  <si>
    <t>GRID , 10000 agents</t>
  </si>
  <si>
    <t>9</t>
  </si>
  <si>
    <t>GRID , 15000 agents</t>
  </si>
  <si>
    <t>GRID , 20000 agents</t>
  </si>
  <si>
    <t>GRID , 5000 agents, 4 sorties</t>
  </si>
  <si>
    <t>GRID , 5000 agents, 9 sorties</t>
  </si>
  <si>
    <t>2 (2x1)</t>
  </si>
  <si>
    <t>2 (1x2)</t>
  </si>
  <si>
    <t>4 (2x2)</t>
  </si>
  <si>
    <t>4 (1x4)</t>
  </si>
  <si>
    <t>GRID , 10000 agents, 4 sorties</t>
  </si>
  <si>
    <t>GRID , 15000 agents, 4 sorties</t>
  </si>
  <si>
    <t>GRID , 20000 agents,  4 sorties</t>
  </si>
  <si>
    <t>KMEAN, 5000 agents, 4 sorties</t>
  </si>
  <si>
    <t>KMEAN, 10000 agents, 4 sorties</t>
  </si>
  <si>
    <t>KMEAN, 15000 agents, 4 sorties</t>
  </si>
  <si>
    <t>KMEAN, 20000 agents, 4 sorties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</si>
</sst>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font>
        <b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font>
        <b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font>
        <b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5C67C2-EA55-4499-B6B6-E9AEBB316481}" name="Tableau224" displayName="Tableau224" ref="B6:F18" totalsRowCount="1" headerRowDxfId="117" dataDxfId="115" totalsRowDxfId="114" headerRowBorderDxfId="116" totalsRowBorderDxfId="113">
  <autoFilter ref="B6:F17" xr:uid="{1F5C67C2-EA55-4499-B6B6-E9AEBB316481}"/>
  <tableColumns count="5">
    <tableColumn id="1" xr3:uid="{2AE05C96-6F4C-496F-8B77-C8DB95DBD8B0}" name="1" totalsRowFunction="custom" dataDxfId="112" totalsRowDxfId="111">
      <totalsRowFormula>ROUND((B17-B17)/B17,3)</totalsRowFormula>
    </tableColumn>
    <tableColumn id="2" xr3:uid="{2F247BA6-665D-456D-ABCF-771D38A5D590}" name="2" totalsRowFunction="custom" dataDxfId="110" totalsRowDxfId="109">
      <totalsRowFormula>ROUND(($B17-C17)/$B17,3)</totalsRowFormula>
    </tableColumn>
    <tableColumn id="4" xr3:uid="{76E0D84A-F942-4D65-AC1E-CDB13A2D7A09}" name="4" totalsRowFunction="custom" dataDxfId="108" totalsRowDxfId="107">
      <totalsRowFormula>ROUND(($B17-D17)/$B17,3)</totalsRowFormula>
    </tableColumn>
    <tableColumn id="8" xr3:uid="{35388527-0468-4EA2-8984-2840CC39B521}" name="8" totalsRowFunction="custom" dataDxfId="106" totalsRowDxfId="105">
      <totalsRowFormula>ROUND(($B17-E17)/$B17,3)</totalsRowFormula>
    </tableColumn>
    <tableColumn id="16" xr3:uid="{7FAB6273-B251-436C-8422-3B5EF69AF9E3}" name="9" dataDxfId="104" totalsRowDxfId="10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56D8E9-9B4F-4565-BF2D-7F18E1E447E6}" name="Tableau2243" displayName="Tableau2243" ref="B24:F36" totalsRowCount="1" headerRowDxfId="102" dataDxfId="100" totalsRowDxfId="99" headerRowBorderDxfId="101" totalsRowBorderDxfId="98">
  <autoFilter ref="B24:F35" xr:uid="{3B56D8E9-9B4F-4565-BF2D-7F18E1E447E6}"/>
  <tableColumns count="5">
    <tableColumn id="1" xr3:uid="{165BA0EE-38E4-4449-B98C-48121379F37C}" name="1" totalsRowFunction="custom" dataDxfId="97" totalsRowDxfId="96">
      <totalsRowFormula>ROUND((B35-B35)/B35,3)</totalsRowFormula>
    </tableColumn>
    <tableColumn id="2" xr3:uid="{74EF16E1-AD45-4961-84E7-C1F685F7F19C}" name="2" totalsRowFunction="custom" dataDxfId="95" totalsRowDxfId="94">
      <totalsRowFormula>ROUND(($B35-C35)/$B35,3)</totalsRowFormula>
    </tableColumn>
    <tableColumn id="4" xr3:uid="{D970F5DD-0DE2-4093-93FD-2FCD097F90B8}" name="4" totalsRowFunction="custom" dataDxfId="93" totalsRowDxfId="92">
      <totalsRowFormula>ROUND(($B35-D35)/$B35,3)</totalsRowFormula>
    </tableColumn>
    <tableColumn id="8" xr3:uid="{E093E157-3103-4B4C-8D34-6AEB584DD9A4}" name="8" totalsRowFunction="custom" dataDxfId="91" totalsRowDxfId="90">
      <totalsRowFormula>ROUND(($B35-E35)/$B35,3)</totalsRowFormula>
    </tableColumn>
    <tableColumn id="16" xr3:uid="{C8E944D9-FDE5-4F72-ACF8-A5B260A33924}" name="9" dataDxfId="89" totalsRowDxfId="8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E85EB-112C-4CE5-8830-FDE3402D468C}" name="Tableau2242" displayName="Tableau2242" ref="L6:P18" totalsRowCount="1" headerRowDxfId="87" dataDxfId="85" totalsRowDxfId="84" headerRowBorderDxfId="86" totalsRowBorderDxfId="83">
  <autoFilter ref="L6:P17" xr:uid="{1EEE85EB-112C-4CE5-8830-FDE3402D468C}"/>
  <tableColumns count="5">
    <tableColumn id="1" xr3:uid="{90EBC073-65F9-41CE-BE11-00741C331F54}" name="1" totalsRowFunction="custom" dataDxfId="82" totalsRowDxfId="81">
      <totalsRowFormula>ROUND((L17-L17)/L17,3)</totalsRowFormula>
    </tableColumn>
    <tableColumn id="2" xr3:uid="{5D5EB309-3FF4-48BC-BCAE-15187E9CA5F6}" name="2" totalsRowFunction="custom" dataDxfId="80" totalsRowDxfId="79">
      <totalsRowFormula>ROUND(($L17-M17)/$L17,3)</totalsRowFormula>
    </tableColumn>
    <tableColumn id="4" xr3:uid="{119AEA8E-E5B6-4911-9738-549D4E547EC6}" name="4" totalsRowFunction="custom" dataDxfId="78" totalsRowDxfId="77">
      <totalsRowFormula>ROUND(($L17-N17)/$L17,3)</totalsRowFormula>
    </tableColumn>
    <tableColumn id="8" xr3:uid="{FA4D7D7A-80A7-42C3-B8ED-E6A296212AC3}" name="8" totalsRowFunction="custom" dataDxfId="76" totalsRowDxfId="75">
      <totalsRowFormula>ROUND(($L17-O17)/$L17,3)</totalsRowFormula>
    </tableColumn>
    <tableColumn id="16" xr3:uid="{860FDD07-7835-4B89-AFED-30424D19F9CE}" name="16" totalsRowFunction="custom" dataDxfId="74" totalsRowDxfId="73">
      <totalsRowFormula>ROUND(($B17-P17)/$B17,3)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877F40-D46C-4CEB-BC24-5FC8D3CCF76A}" name="Tableau22435" displayName="Tableau22435" ref="B42:F54" totalsRowCount="1" headerRowDxfId="72" dataDxfId="70" totalsRowDxfId="69" headerRowBorderDxfId="71" totalsRowBorderDxfId="68">
  <autoFilter ref="B42:F53" xr:uid="{BF877F40-D46C-4CEB-BC24-5FC8D3CCF76A}"/>
  <tableColumns count="5">
    <tableColumn id="1" xr3:uid="{94698D77-C4D8-416C-AE37-0C0AB07C75CC}" name="1" totalsRowFunction="custom" dataDxfId="67" totalsRowDxfId="66">
      <totalsRowFormula>ROUND((B53-B53)/B53,3)</totalsRowFormula>
    </tableColumn>
    <tableColumn id="2" xr3:uid="{C3B2B684-EBDF-4256-BF39-131D54E8D0B2}" name="2" totalsRowFunction="custom" dataDxfId="65" totalsRowDxfId="64">
      <totalsRowFormula>ROUND(($B53-C53)/$B53,3)</totalsRowFormula>
    </tableColumn>
    <tableColumn id="4" xr3:uid="{91C7B4B7-84E1-4FED-BCF3-678950EEC0CA}" name="4" totalsRowFunction="custom" dataDxfId="63" totalsRowDxfId="62">
      <totalsRowFormula>ROUND(($B53-D53)/$B53,3)</totalsRowFormula>
    </tableColumn>
    <tableColumn id="8" xr3:uid="{DB109E06-63FF-4F2D-8834-C760B82833B8}" name="8" totalsRowFunction="custom" dataDxfId="61" totalsRowDxfId="60">
      <totalsRowFormula>ROUND(($B53-E53)/$B53,3)</totalsRowFormula>
    </tableColumn>
    <tableColumn id="16" xr3:uid="{BE9288A1-287A-4A6B-B689-AF56D5552EA4}" name="9" dataDxfId="59" totalsRow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460127-A2E5-4CDF-A7A5-99DC6712B1E5}" name="Tableau224356" displayName="Tableau224356" ref="B60:F72" totalsRowCount="1" headerRowDxfId="57" dataDxfId="55" totalsRowDxfId="54" headerRowBorderDxfId="56" totalsRowBorderDxfId="53">
  <autoFilter ref="B60:F71" xr:uid="{D0460127-A2E5-4CDF-A7A5-99DC6712B1E5}"/>
  <tableColumns count="5">
    <tableColumn id="1" xr3:uid="{9250F115-A0F0-46F6-B2AD-FD8A2D043E2B}" name="1" totalsRowFunction="custom" dataDxfId="9" totalsRowDxfId="8">
      <totalsRowFormula>ROUND((B71-B71)/B71,3)</totalsRowFormula>
    </tableColumn>
    <tableColumn id="2" xr3:uid="{D077E927-269A-4F70-AA66-8E9998E9ED18}" name="2" totalsRowFunction="custom" dataDxfId="7" totalsRowDxfId="6">
      <totalsRowFormula>ROUND(($B71-C71)/$B71,3)</totalsRowFormula>
    </tableColumn>
    <tableColumn id="4" xr3:uid="{D871FEA2-9197-4E62-9C29-8854BE009769}" name="4" totalsRowFunction="custom" dataDxfId="5" totalsRowDxfId="4">
      <totalsRowFormula>ROUND(($B71-D71)/$B71,3)</totalsRowFormula>
    </tableColumn>
    <tableColumn id="8" xr3:uid="{8183F271-1AE8-4C2B-8882-F168F88BE25F}" name="8" totalsRowFunction="custom" dataDxfId="3" totalsRowDxfId="2">
      <totalsRowFormula>ROUND(($B71-E71)/$B71,3)</totalsRowFormula>
    </tableColumn>
    <tableColumn id="16" xr3:uid="{06B004F3-AB4E-4F4B-9491-951F88F3E1C4}" name="9" dataDxfId="1" totalsRow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6F0C66-1B3B-4B41-BE94-73F33943135A}" name="Tableau22427" displayName="Tableau22427" ref="L24:P36" totalsRowCount="1" headerRowDxfId="52" dataDxfId="50" totalsRowDxfId="49" headerRowBorderDxfId="51" totalsRowBorderDxfId="48">
  <autoFilter ref="L24:P35" xr:uid="{506F0C66-1B3B-4B41-BE94-73F33943135A}"/>
  <tableColumns count="5">
    <tableColumn id="1" xr3:uid="{519F87C4-19EF-4A38-A508-FA9F562A858D}" name="1" totalsRowFunction="custom" dataDxfId="47" totalsRowDxfId="46">
      <totalsRowFormula>ROUND((L35-L35)/L35,3)</totalsRowFormula>
    </tableColumn>
    <tableColumn id="2" xr3:uid="{AFC3FC46-0252-4E1F-9ACA-7827124D66CA}" name="2" totalsRowFunction="custom" dataDxfId="45" totalsRowDxfId="44">
      <totalsRowFormula>ROUND(($B35-M35)/$B35,3)</totalsRowFormula>
    </tableColumn>
    <tableColumn id="4" xr3:uid="{FE3192FF-3415-46B7-8BCD-55EE5AC68ACD}" name="4" totalsRowFunction="custom" dataDxfId="43" totalsRowDxfId="42">
      <totalsRowFormula>ROUND(($B35-N35)/$B35,3)</totalsRowFormula>
    </tableColumn>
    <tableColumn id="8" xr3:uid="{84B0FD8E-307E-4175-BE91-B3DD67D43425}" name="8" totalsRowFunction="custom" dataDxfId="41" totalsRowDxfId="40">
      <totalsRowFormula>ROUND(($B35-O35)/$B35,3)</totalsRowFormula>
    </tableColumn>
    <tableColumn id="16" xr3:uid="{F1438825-90EA-407F-A04A-89C1176B6FE4}" name="16" totalsRowFunction="custom" dataDxfId="39" totalsRowDxfId="38">
      <totalsRowFormula>ROUND(($B35-P35)/$B35,3)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FD07E1-A806-4AD1-9F0C-91DBB2D2107D}" name="Tableau224278" displayName="Tableau224278" ref="L42:P54" totalsRowCount="1" headerRowDxfId="37" dataDxfId="35" totalsRowDxfId="34" headerRowBorderDxfId="36" totalsRowBorderDxfId="33">
  <autoFilter ref="L42:P53" xr:uid="{7BFD07E1-A806-4AD1-9F0C-91DBB2D2107D}"/>
  <tableColumns count="5">
    <tableColumn id="1" xr3:uid="{626B9721-A56A-4A3F-8444-2BD5B1010B09}" name="1" totalsRowFunction="custom" dataDxfId="32" totalsRowDxfId="31">
      <totalsRowFormula>ROUND((L53-L53)/L53,3)</totalsRowFormula>
    </tableColumn>
    <tableColumn id="2" xr3:uid="{A2FFF9C8-1BE8-4945-87D2-AA0BBCB903F4}" name="2" totalsRowFunction="custom" dataDxfId="30" totalsRowDxfId="29">
      <totalsRowFormula>ROUND(($B53-M53)/$B53,3)</totalsRowFormula>
    </tableColumn>
    <tableColumn id="4" xr3:uid="{F3CC51D5-F913-4218-996B-74F456A15BE5}" name="4" totalsRowFunction="custom" dataDxfId="28" totalsRowDxfId="27">
      <totalsRowFormula>ROUND(($B53-N53)/$B53,3)</totalsRowFormula>
    </tableColumn>
    <tableColumn id="8" xr3:uid="{77D9A9EF-FB9A-4636-9585-237D5CFAC623}" name="8" totalsRowFunction="custom" dataDxfId="26" totalsRowDxfId="25">
      <totalsRowFormula>ROUND(($B53-O53)/$B53,3)</totalsRowFormula>
    </tableColumn>
    <tableColumn id="16" xr3:uid="{A99A731D-1218-4BD6-8F1D-DFBB75F56D6A}" name="16" totalsRowFunction="custom" dataDxfId="24" totalsRowDxfId="23">
      <totalsRowFormula>ROUND(($B53-P53)/$B53,3)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177768-32B8-4763-A5D4-F9BAA1AEC923}" name="Tableau224279" displayName="Tableau224279" ref="U24:X36" totalsRowCount="1" headerRowDxfId="22" dataDxfId="20" totalsRowDxfId="19" headerRowBorderDxfId="21" totalsRowBorderDxfId="18">
  <autoFilter ref="U24:X35" xr:uid="{1D177768-32B8-4763-A5D4-F9BAA1AEC923}"/>
  <tableColumns count="4">
    <tableColumn id="1" xr3:uid="{3A335F35-F8DC-497C-A10C-C31E1CF92FC3}" name="1" totalsRowFunction="custom" dataDxfId="17" totalsRowDxfId="16">
      <totalsRowFormula>ROUND((U35-U35)/U35,3)</totalsRowFormula>
    </tableColumn>
    <tableColumn id="2" xr3:uid="{53ED092F-1B1E-4C20-8C1E-A58321C60F79}" name="2" totalsRowFunction="custom" dataDxfId="15" totalsRowDxfId="14">
      <totalsRowFormula>ROUND(($U35-V35)/$U35,3)</totalsRowFormula>
    </tableColumn>
    <tableColumn id="4" xr3:uid="{E792236A-3464-44E4-B892-172AB194C53E}" name="4" totalsRowFunction="custom" dataDxfId="13" totalsRowDxfId="12">
      <totalsRowFormula>ROUND(($U35-W35)/$U35,3)</totalsRowFormula>
    </tableColumn>
    <tableColumn id="8" xr3:uid="{EA47675B-7493-42D2-8E50-CFF3C863178F}" name="8" totalsRowFunction="custom" dataDxfId="11" totalsRowDxfId="10">
      <totalsRowFormula>ROUND(($U35-X35)/$U35,3)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Z111"/>
  <sheetViews>
    <sheetView tabSelected="1" topLeftCell="A92" workbookViewId="0">
      <selection activeCell="D115" sqref="D115"/>
    </sheetView>
  </sheetViews>
  <sheetFormatPr baseColWidth="10" defaultColWidth="8.88671875" defaultRowHeight="14.4" x14ac:dyDescent="0.3"/>
  <cols>
    <col min="1" max="1" width="37" customWidth="1"/>
    <col min="2" max="2" width="13.6640625" customWidth="1"/>
    <col min="3" max="3" width="13.5546875" customWidth="1"/>
    <col min="4" max="4" width="10.88671875" customWidth="1"/>
    <col min="10" max="10" width="1.5546875" customWidth="1"/>
    <col min="11" max="11" width="32.21875" customWidth="1"/>
    <col min="20" max="20" width="30.77734375" customWidth="1"/>
  </cols>
  <sheetData>
    <row r="5" spans="1:26" ht="23.4" x14ac:dyDescent="0.45">
      <c r="A5" s="15" t="s">
        <v>20</v>
      </c>
      <c r="B5" s="15"/>
      <c r="C5" s="15"/>
      <c r="D5" s="15"/>
      <c r="K5" s="15" t="s">
        <v>30</v>
      </c>
      <c r="L5" s="15"/>
      <c r="M5" s="15"/>
      <c r="N5" s="15"/>
      <c r="T5" s="15" t="s">
        <v>29</v>
      </c>
      <c r="U5" s="15"/>
      <c r="V5" s="15"/>
      <c r="W5" s="15"/>
    </row>
    <row r="6" spans="1:26" ht="43.2" x14ac:dyDescent="0.3">
      <c r="A6" s="8" t="s">
        <v>13</v>
      </c>
      <c r="B6" s="1" t="s">
        <v>1</v>
      </c>
      <c r="C6" s="2" t="s">
        <v>12</v>
      </c>
      <c r="D6" s="2" t="s">
        <v>0</v>
      </c>
      <c r="E6" s="2" t="s">
        <v>21</v>
      </c>
      <c r="F6" s="11" t="s">
        <v>26</v>
      </c>
      <c r="G6" s="13"/>
      <c r="H6" s="12"/>
      <c r="K6" s="8" t="s">
        <v>13</v>
      </c>
      <c r="L6" s="1" t="s">
        <v>1</v>
      </c>
      <c r="M6" s="2" t="s">
        <v>12</v>
      </c>
      <c r="N6" s="2" t="s">
        <v>0</v>
      </c>
      <c r="O6" s="2" t="s">
        <v>21</v>
      </c>
      <c r="P6" s="11" t="s">
        <v>22</v>
      </c>
      <c r="Q6" s="13">
        <v>32</v>
      </c>
      <c r="R6" s="12">
        <v>64</v>
      </c>
      <c r="T6" s="8" t="s">
        <v>13</v>
      </c>
      <c r="U6" s="1" t="s">
        <v>1</v>
      </c>
      <c r="V6" s="2" t="s">
        <v>32</v>
      </c>
      <c r="W6" s="2" t="s">
        <v>33</v>
      </c>
      <c r="X6" s="2" t="s">
        <v>21</v>
      </c>
      <c r="Y6" s="2" t="s">
        <v>31</v>
      </c>
      <c r="Z6" s="2" t="s">
        <v>34</v>
      </c>
    </row>
    <row r="7" spans="1:26" x14ac:dyDescent="0.3">
      <c r="A7" s="9" t="s">
        <v>2</v>
      </c>
      <c r="B7" s="1">
        <v>72</v>
      </c>
      <c r="C7" s="2">
        <v>46</v>
      </c>
      <c r="D7" s="3">
        <v>30</v>
      </c>
      <c r="E7" s="11">
        <v>19</v>
      </c>
      <c r="F7" s="3"/>
      <c r="G7" s="3"/>
      <c r="H7" s="11"/>
      <c r="K7" s="9" t="s">
        <v>2</v>
      </c>
      <c r="L7" s="1">
        <v>72</v>
      </c>
      <c r="M7" s="2">
        <v>53</v>
      </c>
      <c r="N7" s="3">
        <v>29</v>
      </c>
      <c r="O7" s="11">
        <v>20</v>
      </c>
      <c r="P7" s="3"/>
      <c r="Q7" s="3"/>
      <c r="R7" s="11"/>
      <c r="T7" s="9" t="s">
        <v>2</v>
      </c>
      <c r="U7" s="1">
        <v>158</v>
      </c>
      <c r="V7" s="2">
        <v>121</v>
      </c>
      <c r="W7" s="3">
        <v>102</v>
      </c>
      <c r="X7" s="11">
        <v>93</v>
      </c>
      <c r="Y7" s="2">
        <v>132</v>
      </c>
      <c r="Z7" s="3">
        <v>105</v>
      </c>
    </row>
    <row r="8" spans="1:26" x14ac:dyDescent="0.3">
      <c r="A8" s="9" t="s">
        <v>3</v>
      </c>
      <c r="B8" s="1">
        <v>72</v>
      </c>
      <c r="C8" s="2">
        <v>45</v>
      </c>
      <c r="D8" s="2">
        <v>31</v>
      </c>
      <c r="E8" s="2">
        <v>19</v>
      </c>
      <c r="F8" s="2"/>
      <c r="G8" s="2"/>
      <c r="H8" s="2"/>
      <c r="K8" s="9" t="s">
        <v>3</v>
      </c>
      <c r="L8" s="1">
        <v>72</v>
      </c>
      <c r="M8" s="2">
        <v>55</v>
      </c>
      <c r="N8" s="2">
        <v>28</v>
      </c>
      <c r="O8" s="2">
        <v>19</v>
      </c>
      <c r="P8" s="2"/>
      <c r="Q8" s="2"/>
      <c r="R8" s="2"/>
      <c r="T8" s="9" t="s">
        <v>3</v>
      </c>
      <c r="U8" s="1">
        <v>152</v>
      </c>
      <c r="V8" s="2">
        <v>122</v>
      </c>
      <c r="W8" s="2">
        <v>101</v>
      </c>
      <c r="X8" s="2">
        <v>88</v>
      </c>
      <c r="Y8" s="2">
        <v>137</v>
      </c>
      <c r="Z8" s="2">
        <v>103</v>
      </c>
    </row>
    <row r="9" spans="1:26" x14ac:dyDescent="0.3">
      <c r="A9" s="9" t="s">
        <v>4</v>
      </c>
      <c r="B9" s="1">
        <v>70</v>
      </c>
      <c r="C9" s="2">
        <v>45</v>
      </c>
      <c r="D9" s="2">
        <v>30</v>
      </c>
      <c r="E9" s="2">
        <v>18</v>
      </c>
      <c r="F9" s="2"/>
      <c r="G9" s="2"/>
      <c r="H9" s="2"/>
      <c r="K9" s="9" t="s">
        <v>4</v>
      </c>
      <c r="L9" s="1">
        <v>70</v>
      </c>
      <c r="M9" s="2">
        <v>53</v>
      </c>
      <c r="N9" s="2">
        <v>26</v>
      </c>
      <c r="O9" s="2">
        <v>19</v>
      </c>
      <c r="P9" s="2"/>
      <c r="Q9" s="2"/>
      <c r="R9" s="2"/>
      <c r="T9" s="9" t="s">
        <v>4</v>
      </c>
      <c r="U9" s="1">
        <v>149</v>
      </c>
      <c r="V9" s="2">
        <v>121</v>
      </c>
      <c r="W9" s="2">
        <v>103</v>
      </c>
      <c r="X9" s="2">
        <v>88</v>
      </c>
      <c r="Y9" s="2">
        <v>134</v>
      </c>
      <c r="Z9" s="2">
        <v>107</v>
      </c>
    </row>
    <row r="10" spans="1:26" x14ac:dyDescent="0.3">
      <c r="A10" s="9" t="s">
        <v>5</v>
      </c>
      <c r="B10" s="1">
        <v>71</v>
      </c>
      <c r="C10" s="2">
        <v>49</v>
      </c>
      <c r="D10" s="2">
        <v>30</v>
      </c>
      <c r="E10" s="2">
        <v>19</v>
      </c>
      <c r="F10" s="2"/>
      <c r="G10" s="2"/>
      <c r="H10" s="2"/>
      <c r="K10" s="9" t="s">
        <v>5</v>
      </c>
      <c r="L10" s="1">
        <v>71</v>
      </c>
      <c r="M10" s="2">
        <v>53</v>
      </c>
      <c r="N10" s="2">
        <v>28</v>
      </c>
      <c r="O10" s="2">
        <v>19</v>
      </c>
      <c r="P10" s="2"/>
      <c r="Q10" s="2"/>
      <c r="R10" s="2"/>
      <c r="T10" s="9" t="s">
        <v>5</v>
      </c>
      <c r="U10" s="1">
        <v>148</v>
      </c>
      <c r="V10" s="2">
        <v>113</v>
      </c>
      <c r="W10" s="2">
        <v>100</v>
      </c>
      <c r="X10" s="2">
        <v>92</v>
      </c>
      <c r="Y10" s="2">
        <v>133</v>
      </c>
      <c r="Z10" s="3">
        <v>105</v>
      </c>
    </row>
    <row r="11" spans="1:26" x14ac:dyDescent="0.3">
      <c r="A11" s="9" t="s">
        <v>6</v>
      </c>
      <c r="B11" s="1">
        <v>72</v>
      </c>
      <c r="C11" s="2">
        <v>46</v>
      </c>
      <c r="D11" s="2">
        <v>30</v>
      </c>
      <c r="E11" s="2">
        <v>17</v>
      </c>
      <c r="F11" s="2"/>
      <c r="G11" s="2"/>
      <c r="H11" s="2"/>
      <c r="K11" s="9" t="s">
        <v>6</v>
      </c>
      <c r="L11" s="1">
        <v>72</v>
      </c>
      <c r="M11" s="2">
        <v>53</v>
      </c>
      <c r="N11" s="2">
        <v>27</v>
      </c>
      <c r="O11" s="2">
        <v>18</v>
      </c>
      <c r="P11" s="2"/>
      <c r="Q11" s="2"/>
      <c r="R11" s="2"/>
      <c r="T11" s="9" t="s">
        <v>6</v>
      </c>
      <c r="U11" s="1">
        <v>156</v>
      </c>
      <c r="V11" s="2">
        <v>122</v>
      </c>
      <c r="W11" s="2">
        <v>107</v>
      </c>
      <c r="X11" s="2">
        <v>90</v>
      </c>
      <c r="Y11" s="2">
        <v>131</v>
      </c>
      <c r="Z11" s="3">
        <v>105</v>
      </c>
    </row>
    <row r="12" spans="1:26" x14ac:dyDescent="0.3">
      <c r="A12" s="9" t="s">
        <v>7</v>
      </c>
      <c r="B12" s="1">
        <v>69</v>
      </c>
      <c r="C12" s="2">
        <v>44</v>
      </c>
      <c r="D12" s="2">
        <v>29</v>
      </c>
      <c r="E12" s="2">
        <v>18</v>
      </c>
      <c r="F12" s="2"/>
      <c r="G12" s="2"/>
      <c r="H12" s="2"/>
      <c r="K12" s="9" t="s">
        <v>7</v>
      </c>
      <c r="L12" s="1">
        <v>69</v>
      </c>
      <c r="M12" s="2">
        <v>55</v>
      </c>
      <c r="N12" s="2">
        <v>28</v>
      </c>
      <c r="O12" s="2">
        <v>18</v>
      </c>
      <c r="P12" s="2"/>
      <c r="Q12" s="2"/>
      <c r="R12" s="2"/>
      <c r="T12" s="9" t="s">
        <v>7</v>
      </c>
      <c r="U12" s="1">
        <v>156</v>
      </c>
      <c r="V12" s="2">
        <v>118</v>
      </c>
      <c r="W12" s="2">
        <v>101</v>
      </c>
      <c r="X12" s="2">
        <v>95</v>
      </c>
      <c r="Y12" s="2">
        <v>126</v>
      </c>
      <c r="Z12" s="3">
        <v>105</v>
      </c>
    </row>
    <row r="13" spans="1:26" x14ac:dyDescent="0.3">
      <c r="A13" s="9" t="s">
        <v>8</v>
      </c>
      <c r="B13" s="1">
        <v>70</v>
      </c>
      <c r="C13" s="2">
        <v>48</v>
      </c>
      <c r="D13" s="2">
        <v>31</v>
      </c>
      <c r="E13" s="2">
        <v>20</v>
      </c>
      <c r="F13" s="2"/>
      <c r="G13" s="2"/>
      <c r="H13" s="2"/>
      <c r="K13" s="9" t="s">
        <v>8</v>
      </c>
      <c r="L13" s="1">
        <v>70</v>
      </c>
      <c r="M13" s="2">
        <v>53</v>
      </c>
      <c r="N13" s="2">
        <v>28</v>
      </c>
      <c r="O13" s="2">
        <v>19</v>
      </c>
      <c r="P13" s="2"/>
      <c r="Q13" s="2"/>
      <c r="R13" s="2"/>
      <c r="T13" s="9" t="s">
        <v>8</v>
      </c>
      <c r="U13" s="1">
        <v>155</v>
      </c>
      <c r="V13" s="2">
        <v>117</v>
      </c>
      <c r="W13" s="2">
        <v>99</v>
      </c>
      <c r="X13" s="2">
        <v>95</v>
      </c>
      <c r="Y13" s="2">
        <v>122</v>
      </c>
      <c r="Z13" s="3">
        <v>105</v>
      </c>
    </row>
    <row r="14" spans="1:26" x14ac:dyDescent="0.3">
      <c r="A14" s="9" t="s">
        <v>9</v>
      </c>
      <c r="B14" s="1">
        <v>70</v>
      </c>
      <c r="C14" s="2">
        <v>46</v>
      </c>
      <c r="D14" s="2">
        <v>29</v>
      </c>
      <c r="E14" s="2">
        <v>20</v>
      </c>
      <c r="F14" s="2"/>
      <c r="G14" s="2"/>
      <c r="H14" s="2"/>
      <c r="K14" s="9" t="s">
        <v>9</v>
      </c>
      <c r="L14" s="1">
        <v>70</v>
      </c>
      <c r="M14" s="2">
        <v>56</v>
      </c>
      <c r="N14" s="2">
        <v>27</v>
      </c>
      <c r="O14" s="2">
        <v>20</v>
      </c>
      <c r="P14" s="2"/>
      <c r="Q14" s="2"/>
      <c r="R14" s="2"/>
      <c r="T14" s="9" t="s">
        <v>9</v>
      </c>
      <c r="U14" s="1">
        <v>153</v>
      </c>
      <c r="V14" s="2">
        <v>120</v>
      </c>
      <c r="W14" s="2">
        <v>100</v>
      </c>
      <c r="X14" s="2">
        <v>94</v>
      </c>
      <c r="Y14" s="2">
        <v>133</v>
      </c>
      <c r="Z14" s="3">
        <v>105</v>
      </c>
    </row>
    <row r="15" spans="1:26" x14ac:dyDescent="0.3">
      <c r="A15" s="9" t="s">
        <v>10</v>
      </c>
      <c r="B15" s="1">
        <v>72</v>
      </c>
      <c r="C15" s="2">
        <v>47</v>
      </c>
      <c r="D15" s="2">
        <v>29</v>
      </c>
      <c r="E15" s="2">
        <v>18</v>
      </c>
      <c r="F15" s="2"/>
      <c r="G15" s="2"/>
      <c r="H15" s="2"/>
      <c r="K15" s="9" t="s">
        <v>10</v>
      </c>
      <c r="L15" s="1">
        <v>72</v>
      </c>
      <c r="M15" s="2">
        <v>56</v>
      </c>
      <c r="N15" s="2">
        <v>27</v>
      </c>
      <c r="O15" s="2">
        <v>19</v>
      </c>
      <c r="P15" s="2"/>
      <c r="Q15" s="2"/>
      <c r="R15" s="2"/>
      <c r="T15" s="9" t="s">
        <v>10</v>
      </c>
      <c r="U15" s="1">
        <v>150</v>
      </c>
      <c r="V15" s="2">
        <v>121</v>
      </c>
      <c r="W15" s="2">
        <v>96</v>
      </c>
      <c r="X15" s="2">
        <v>91</v>
      </c>
      <c r="Y15" s="2">
        <v>132</v>
      </c>
      <c r="Z15" s="3">
        <v>105</v>
      </c>
    </row>
    <row r="16" spans="1:26" x14ac:dyDescent="0.3">
      <c r="A16" s="9" t="s">
        <v>11</v>
      </c>
      <c r="B16" s="1">
        <v>72</v>
      </c>
      <c r="C16" s="2">
        <v>47</v>
      </c>
      <c r="D16" s="2">
        <v>30</v>
      </c>
      <c r="E16" s="2">
        <v>18</v>
      </c>
      <c r="F16" s="2"/>
      <c r="G16" s="2"/>
      <c r="H16" s="2"/>
      <c r="K16" s="9" t="s">
        <v>11</v>
      </c>
      <c r="L16" s="1">
        <v>72</v>
      </c>
      <c r="M16" s="2">
        <v>55</v>
      </c>
      <c r="N16" s="2">
        <v>27</v>
      </c>
      <c r="O16" s="2">
        <v>19</v>
      </c>
      <c r="P16" s="2"/>
      <c r="Q16" s="2"/>
      <c r="R16" s="2"/>
      <c r="T16" s="9" t="s">
        <v>11</v>
      </c>
      <c r="U16" s="1">
        <v>153</v>
      </c>
      <c r="V16" s="2">
        <v>124</v>
      </c>
      <c r="W16" s="2">
        <v>103</v>
      </c>
      <c r="X16" s="2">
        <v>91</v>
      </c>
      <c r="Y16" s="2">
        <v>134</v>
      </c>
      <c r="Z16" s="3">
        <v>105</v>
      </c>
    </row>
    <row r="17" spans="1:26" x14ac:dyDescent="0.3">
      <c r="A17" s="4" t="s">
        <v>14</v>
      </c>
      <c r="B17" s="1">
        <v>71</v>
      </c>
      <c r="C17" s="4">
        <v>46.3</v>
      </c>
      <c r="D17" s="4">
        <v>29.9</v>
      </c>
      <c r="E17" s="4">
        <v>18.600000000000001</v>
      </c>
      <c r="F17" s="4"/>
      <c r="G17" s="4"/>
      <c r="H17" s="4"/>
      <c r="K17" s="4" t="s">
        <v>14</v>
      </c>
      <c r="L17" s="1">
        <f t="shared" ref="L17" si="0">AVERAGE(L7:L16)</f>
        <v>71</v>
      </c>
      <c r="M17" s="4">
        <f>AVERAGE(M7:M16)</f>
        <v>54.2</v>
      </c>
      <c r="N17" s="4">
        <f t="shared" ref="N17:R17" si="1">AVERAGE(N7:N16)</f>
        <v>27.5</v>
      </c>
      <c r="O17" s="4">
        <f t="shared" si="1"/>
        <v>19</v>
      </c>
      <c r="P17" s="4" t="e">
        <f t="shared" si="1"/>
        <v>#DIV/0!</v>
      </c>
      <c r="Q17" s="4" t="e">
        <f t="shared" si="1"/>
        <v>#DIV/0!</v>
      </c>
      <c r="R17" s="4" t="e">
        <f t="shared" si="1"/>
        <v>#DIV/0!</v>
      </c>
      <c r="T17" s="4" t="s">
        <v>14</v>
      </c>
      <c r="U17" s="1">
        <f t="shared" ref="U17" si="2">AVERAGE(U7:U16)</f>
        <v>153</v>
      </c>
      <c r="V17" s="4">
        <f>AVERAGE(V7:V16)</f>
        <v>119.9</v>
      </c>
      <c r="W17" s="4">
        <f t="shared" ref="W17:X17" si="3">AVERAGE(W7:W16)</f>
        <v>101.2</v>
      </c>
      <c r="X17" s="4">
        <f t="shared" si="3"/>
        <v>91.7</v>
      </c>
      <c r="Y17" s="4">
        <f>AVERAGE(Y7:Y16)</f>
        <v>131.4</v>
      </c>
      <c r="Z17" s="4">
        <f t="shared" ref="Z17" si="4">AVERAGE(Z7:Z16)</f>
        <v>105</v>
      </c>
    </row>
    <row r="18" spans="1:26" x14ac:dyDescent="0.3">
      <c r="A18" s="10" t="s">
        <v>15</v>
      </c>
      <c r="B18" s="1">
        <f>ROUND((B17-B17)/B17,3)</f>
        <v>0</v>
      </c>
      <c r="C18" s="5">
        <f t="shared" ref="C18:E18" si="5">ROUND(($B17-C17)/$B17,3)</f>
        <v>0.34799999999999998</v>
      </c>
      <c r="D18" s="5">
        <f t="shared" si="5"/>
        <v>0.57899999999999996</v>
      </c>
      <c r="E18" s="5">
        <f t="shared" si="5"/>
        <v>0.73799999999999999</v>
      </c>
      <c r="F18" s="5"/>
      <c r="G18" s="5"/>
      <c r="H18" s="5"/>
      <c r="K18" s="10" t="s">
        <v>15</v>
      </c>
      <c r="L18" s="1">
        <f>ROUND((L17-L17)/L17,3)</f>
        <v>0</v>
      </c>
      <c r="M18" s="5">
        <f>ROUND(($L17-M17)/$L17,3)</f>
        <v>0.23699999999999999</v>
      </c>
      <c r="N18" s="5">
        <f t="shared" ref="N18:O18" si="6">ROUND(($L17-N17)/$L17,3)</f>
        <v>0.61299999999999999</v>
      </c>
      <c r="O18" s="5">
        <f t="shared" si="6"/>
        <v>0.73199999999999998</v>
      </c>
      <c r="P18" s="5" t="e">
        <f t="shared" ref="P18" si="7">ROUND(($B17-P17)/$B17,3)</f>
        <v>#DIV/0!</v>
      </c>
      <c r="Q18" s="5" t="e">
        <f>ROUND(($B17-Q17)/$B17,3)</f>
        <v>#DIV/0!</v>
      </c>
      <c r="R18" s="5" t="e">
        <f>ROUND(($B17-R17)/$B17,3)</f>
        <v>#DIV/0!</v>
      </c>
      <c r="T18" s="10" t="s">
        <v>15</v>
      </c>
      <c r="U18" s="1">
        <f>ROUND((U17-U17)/U17,3)</f>
        <v>0</v>
      </c>
      <c r="V18" s="5">
        <f>ROUND(($U17-V17)/$U17,3)</f>
        <v>0.216</v>
      </c>
      <c r="W18" s="5">
        <f t="shared" ref="W18:Z18" si="8">ROUND(($U17-W17)/$U17,3)</f>
        <v>0.33900000000000002</v>
      </c>
      <c r="X18" s="5">
        <f t="shared" si="8"/>
        <v>0.40100000000000002</v>
      </c>
      <c r="Y18" s="5">
        <f>ROUND(($U17-Y17)/$U17,3)</f>
        <v>0.14099999999999999</v>
      </c>
      <c r="Z18" s="5">
        <f t="shared" si="8"/>
        <v>0.314</v>
      </c>
    </row>
    <row r="19" spans="1:26" x14ac:dyDescent="0.3">
      <c r="A19" s="6" t="s">
        <v>16</v>
      </c>
      <c r="B19" s="1" t="s">
        <v>18</v>
      </c>
      <c r="C19" s="6">
        <f>($B17/C17)</f>
        <v>1.533477321814255</v>
      </c>
      <c r="D19" s="6">
        <f t="shared" ref="D19:E19" si="9">($B17/D17)</f>
        <v>2.3745819397993313</v>
      </c>
      <c r="E19" s="6">
        <f t="shared" si="9"/>
        <v>3.8172043010752685</v>
      </c>
      <c r="F19" s="6"/>
      <c r="G19" s="6"/>
      <c r="H19" s="6"/>
      <c r="K19" s="6" t="s">
        <v>16</v>
      </c>
      <c r="L19" s="1" t="s">
        <v>18</v>
      </c>
      <c r="M19" s="6">
        <f t="shared" ref="M19:R19" si="10">($B17/M17)</f>
        <v>1.3099630996309963</v>
      </c>
      <c r="N19" s="6">
        <f t="shared" si="10"/>
        <v>2.581818181818182</v>
      </c>
      <c r="O19" s="6">
        <f t="shared" si="10"/>
        <v>3.736842105263158</v>
      </c>
      <c r="P19" s="6" t="e">
        <f t="shared" si="10"/>
        <v>#DIV/0!</v>
      </c>
      <c r="Q19" s="6" t="e">
        <f t="shared" si="10"/>
        <v>#DIV/0!</v>
      </c>
      <c r="R19" s="6" t="e">
        <f t="shared" si="10"/>
        <v>#DIV/0!</v>
      </c>
      <c r="T19" s="6" t="s">
        <v>16</v>
      </c>
      <c r="U19" s="1" t="s">
        <v>18</v>
      </c>
      <c r="V19" s="6">
        <f t="shared" ref="V19:X19" si="11">($B17/V17)</f>
        <v>0.59216013344453711</v>
      </c>
      <c r="W19" s="6">
        <f t="shared" si="11"/>
        <v>0.70158102766798414</v>
      </c>
      <c r="X19" s="6">
        <f t="shared" si="11"/>
        <v>0.77426390403489642</v>
      </c>
      <c r="Y19" s="6">
        <f t="shared" ref="Y19:Z19" si="12">($B17/Y17)</f>
        <v>0.54033485540334858</v>
      </c>
      <c r="Z19" s="6">
        <f t="shared" si="12"/>
        <v>0.67619047619047623</v>
      </c>
    </row>
    <row r="20" spans="1:26" x14ac:dyDescent="0.3">
      <c r="A20" s="7" t="s">
        <v>17</v>
      </c>
      <c r="B20" s="1" t="s">
        <v>18</v>
      </c>
      <c r="C20" s="7">
        <f>(C19/2)</f>
        <v>0.7667386609071275</v>
      </c>
      <c r="D20" s="7">
        <f>(D19/4)</f>
        <v>0.59364548494983282</v>
      </c>
      <c r="E20" s="7">
        <f>(E19/8)</f>
        <v>0.47715053763440857</v>
      </c>
      <c r="F20" s="7"/>
      <c r="G20" s="7"/>
      <c r="H20" s="7"/>
      <c r="K20" s="7" t="s">
        <v>17</v>
      </c>
      <c r="L20" s="1" t="s">
        <v>18</v>
      </c>
      <c r="M20" s="7">
        <f>(M19/2)</f>
        <v>0.65498154981549817</v>
      </c>
      <c r="N20" s="7">
        <f>(N19/4)</f>
        <v>0.6454545454545455</v>
      </c>
      <c r="O20" s="7">
        <f>(O19/8)</f>
        <v>0.46710526315789475</v>
      </c>
      <c r="P20" s="7" t="e">
        <f>(P19/16)</f>
        <v>#DIV/0!</v>
      </c>
      <c r="Q20" s="7" t="e">
        <f>(Q19/32)</f>
        <v>#DIV/0!</v>
      </c>
      <c r="R20" s="7" t="e">
        <f>(R19/64)</f>
        <v>#DIV/0!</v>
      </c>
      <c r="T20" s="7" t="s">
        <v>17</v>
      </c>
      <c r="U20" s="1" t="s">
        <v>18</v>
      </c>
      <c r="V20" s="7">
        <f>(V19/2)</f>
        <v>0.29608006672226855</v>
      </c>
      <c r="W20" s="7">
        <f>(W19/4)</f>
        <v>0.17539525691699603</v>
      </c>
      <c r="X20" s="7">
        <f>(X19/8)</f>
        <v>9.6782988004362053E-2</v>
      </c>
      <c r="Y20" s="7">
        <f>(Y19/2)</f>
        <v>0.27016742770167429</v>
      </c>
      <c r="Z20" s="7">
        <f>(Z19/4)</f>
        <v>0.16904761904761906</v>
      </c>
    </row>
    <row r="23" spans="1:26" ht="23.4" x14ac:dyDescent="0.45">
      <c r="A23" s="15" t="s">
        <v>19</v>
      </c>
      <c r="B23" s="15"/>
      <c r="C23" s="15"/>
      <c r="D23" s="15"/>
      <c r="K23" s="15" t="s">
        <v>25</v>
      </c>
      <c r="L23" s="15"/>
      <c r="M23" s="15"/>
      <c r="N23" s="15"/>
      <c r="T23" s="15" t="s">
        <v>35</v>
      </c>
      <c r="U23" s="15"/>
      <c r="V23" s="15"/>
      <c r="W23" s="15"/>
    </row>
    <row r="24" spans="1:26" ht="43.2" x14ac:dyDescent="0.3">
      <c r="A24" s="8" t="s">
        <v>13</v>
      </c>
      <c r="B24" s="1" t="s">
        <v>1</v>
      </c>
      <c r="C24" s="2" t="s">
        <v>12</v>
      </c>
      <c r="D24" s="2" t="s">
        <v>0</v>
      </c>
      <c r="E24" s="2" t="s">
        <v>21</v>
      </c>
      <c r="F24" s="11" t="s">
        <v>26</v>
      </c>
      <c r="G24" s="13"/>
      <c r="H24" s="12"/>
      <c r="K24" s="8" t="s">
        <v>13</v>
      </c>
      <c r="L24" s="1" t="s">
        <v>1</v>
      </c>
      <c r="M24" s="2" t="s">
        <v>12</v>
      </c>
      <c r="N24" s="2" t="s">
        <v>0</v>
      </c>
      <c r="O24" s="2" t="s">
        <v>21</v>
      </c>
      <c r="P24" s="11" t="s">
        <v>22</v>
      </c>
      <c r="Q24" s="13">
        <v>32</v>
      </c>
      <c r="R24" s="12">
        <v>64</v>
      </c>
      <c r="T24" s="8" t="s">
        <v>13</v>
      </c>
      <c r="U24" s="1" t="s">
        <v>1</v>
      </c>
      <c r="V24" s="2" t="s">
        <v>12</v>
      </c>
      <c r="W24" s="2" t="s">
        <v>0</v>
      </c>
      <c r="X24" s="2" t="s">
        <v>21</v>
      </c>
    </row>
    <row r="25" spans="1:26" x14ac:dyDescent="0.3">
      <c r="A25" s="9" t="s">
        <v>2</v>
      </c>
      <c r="B25" s="1">
        <v>145</v>
      </c>
      <c r="C25" s="2">
        <v>83</v>
      </c>
      <c r="D25" s="3">
        <v>61</v>
      </c>
      <c r="E25" s="11">
        <v>33</v>
      </c>
      <c r="F25" s="3"/>
      <c r="G25" s="3"/>
      <c r="H25" s="11"/>
      <c r="K25" s="9" t="s">
        <v>2</v>
      </c>
      <c r="L25" s="1">
        <v>145</v>
      </c>
      <c r="M25" s="2">
        <v>99</v>
      </c>
      <c r="N25" s="3">
        <v>54</v>
      </c>
      <c r="O25" s="11">
        <v>35</v>
      </c>
      <c r="P25" s="3"/>
      <c r="Q25" s="3"/>
      <c r="R25" s="11"/>
      <c r="T25" s="9" t="s">
        <v>2</v>
      </c>
      <c r="U25" s="1">
        <v>311</v>
      </c>
      <c r="V25" s="2">
        <v>232</v>
      </c>
      <c r="W25" s="3">
        <v>205</v>
      </c>
      <c r="X25" s="11">
        <v>192</v>
      </c>
    </row>
    <row r="26" spans="1:26" x14ac:dyDescent="0.3">
      <c r="A26" s="9" t="s">
        <v>3</v>
      </c>
      <c r="B26" s="1">
        <v>142</v>
      </c>
      <c r="C26" s="2">
        <v>87</v>
      </c>
      <c r="D26" s="2">
        <v>58</v>
      </c>
      <c r="E26" s="2">
        <v>34</v>
      </c>
      <c r="F26" s="2"/>
      <c r="G26" s="2"/>
      <c r="H26" s="2"/>
      <c r="K26" s="9" t="s">
        <v>3</v>
      </c>
      <c r="L26" s="1">
        <v>142</v>
      </c>
      <c r="M26" s="2">
        <v>104</v>
      </c>
      <c r="N26" s="2">
        <v>56</v>
      </c>
      <c r="O26" s="2">
        <v>34</v>
      </c>
      <c r="P26" s="2"/>
      <c r="Q26" s="2"/>
      <c r="R26" s="2"/>
      <c r="T26" s="9" t="s">
        <v>3</v>
      </c>
      <c r="U26" s="1">
        <v>313</v>
      </c>
      <c r="V26" s="2">
        <v>241</v>
      </c>
      <c r="W26" s="2">
        <v>213</v>
      </c>
      <c r="X26" s="2">
        <v>186</v>
      </c>
    </row>
    <row r="27" spans="1:26" x14ac:dyDescent="0.3">
      <c r="A27" s="9" t="s">
        <v>4</v>
      </c>
      <c r="B27" s="1">
        <v>142</v>
      </c>
      <c r="C27" s="2">
        <v>83</v>
      </c>
      <c r="D27" s="2">
        <v>60</v>
      </c>
      <c r="E27" s="2">
        <v>33</v>
      </c>
      <c r="F27" s="2"/>
      <c r="G27" s="2"/>
      <c r="H27" s="2"/>
      <c r="K27" s="9" t="s">
        <v>4</v>
      </c>
      <c r="L27" s="1">
        <v>142</v>
      </c>
      <c r="M27" s="2">
        <v>101</v>
      </c>
      <c r="N27" s="2">
        <v>55</v>
      </c>
      <c r="O27" s="2">
        <v>34</v>
      </c>
      <c r="P27" s="2"/>
      <c r="Q27" s="2"/>
      <c r="R27" s="2"/>
      <c r="T27" s="9" t="s">
        <v>4</v>
      </c>
      <c r="U27" s="1">
        <v>316</v>
      </c>
      <c r="V27" s="2">
        <v>239</v>
      </c>
      <c r="W27" s="2">
        <v>212</v>
      </c>
      <c r="X27" s="2">
        <v>185</v>
      </c>
    </row>
    <row r="28" spans="1:26" x14ac:dyDescent="0.3">
      <c r="A28" s="9" t="s">
        <v>5</v>
      </c>
      <c r="B28" s="1">
        <v>149</v>
      </c>
      <c r="C28" s="2">
        <v>85</v>
      </c>
      <c r="D28" s="2">
        <v>60</v>
      </c>
      <c r="E28" s="2">
        <v>35</v>
      </c>
      <c r="F28" s="2"/>
      <c r="G28" s="2"/>
      <c r="H28" s="2"/>
      <c r="K28" s="9" t="s">
        <v>5</v>
      </c>
      <c r="L28" s="1">
        <v>149</v>
      </c>
      <c r="M28" s="2">
        <v>103</v>
      </c>
      <c r="N28" s="2">
        <v>57</v>
      </c>
      <c r="O28" s="2">
        <v>34</v>
      </c>
      <c r="P28" s="2"/>
      <c r="Q28" s="2"/>
      <c r="R28" s="2"/>
      <c r="T28" s="9" t="s">
        <v>5</v>
      </c>
      <c r="U28" s="1">
        <v>312</v>
      </c>
      <c r="V28" s="2">
        <v>241</v>
      </c>
      <c r="W28" s="2">
        <v>207</v>
      </c>
      <c r="X28" s="2">
        <v>181</v>
      </c>
    </row>
    <row r="29" spans="1:26" x14ac:dyDescent="0.3">
      <c r="A29" s="9" t="s">
        <v>6</v>
      </c>
      <c r="B29" s="1">
        <v>143</v>
      </c>
      <c r="C29" s="2">
        <v>83</v>
      </c>
      <c r="D29" s="2">
        <v>58</v>
      </c>
      <c r="E29" s="2">
        <v>35</v>
      </c>
      <c r="F29" s="2"/>
      <c r="G29" s="2"/>
      <c r="H29" s="2"/>
      <c r="K29" s="9" t="s">
        <v>6</v>
      </c>
      <c r="L29" s="1">
        <v>143</v>
      </c>
      <c r="M29" s="2">
        <v>103</v>
      </c>
      <c r="N29" s="2">
        <v>55</v>
      </c>
      <c r="O29" s="2">
        <v>35</v>
      </c>
      <c r="P29" s="2"/>
      <c r="Q29" s="2"/>
      <c r="R29" s="2"/>
      <c r="T29" s="9" t="s">
        <v>6</v>
      </c>
      <c r="U29" s="1">
        <v>317</v>
      </c>
      <c r="V29" s="2">
        <v>229</v>
      </c>
      <c r="W29" s="2">
        <v>213</v>
      </c>
      <c r="X29" s="2">
        <v>190</v>
      </c>
    </row>
    <row r="30" spans="1:26" x14ac:dyDescent="0.3">
      <c r="A30" s="9" t="s">
        <v>7</v>
      </c>
      <c r="B30" s="1">
        <v>144</v>
      </c>
      <c r="C30" s="2">
        <v>87</v>
      </c>
      <c r="D30" s="2">
        <v>60</v>
      </c>
      <c r="E30" s="2">
        <v>35</v>
      </c>
      <c r="F30" s="2"/>
      <c r="G30" s="2"/>
      <c r="H30" s="2"/>
      <c r="K30" s="9" t="s">
        <v>7</v>
      </c>
      <c r="L30" s="1">
        <v>144</v>
      </c>
      <c r="M30" s="2">
        <v>108</v>
      </c>
      <c r="N30" s="2">
        <v>56</v>
      </c>
      <c r="O30" s="2">
        <v>34</v>
      </c>
      <c r="P30" s="2"/>
      <c r="Q30" s="2"/>
      <c r="R30" s="2"/>
      <c r="T30" s="9" t="s">
        <v>7</v>
      </c>
      <c r="U30" s="1">
        <v>309</v>
      </c>
      <c r="V30" s="2">
        <v>229</v>
      </c>
      <c r="W30" s="2">
        <v>212</v>
      </c>
      <c r="X30" s="2">
        <v>187</v>
      </c>
    </row>
    <row r="31" spans="1:26" x14ac:dyDescent="0.3">
      <c r="A31" s="9" t="s">
        <v>8</v>
      </c>
      <c r="B31" s="1">
        <v>142</v>
      </c>
      <c r="C31" s="2">
        <v>84</v>
      </c>
      <c r="D31" s="2">
        <v>58</v>
      </c>
      <c r="E31" s="2">
        <v>34</v>
      </c>
      <c r="F31" s="2"/>
      <c r="G31" s="2"/>
      <c r="H31" s="2"/>
      <c r="K31" s="9" t="s">
        <v>8</v>
      </c>
      <c r="L31" s="1">
        <v>142</v>
      </c>
      <c r="M31" s="2">
        <v>103</v>
      </c>
      <c r="N31" s="2">
        <v>55</v>
      </c>
      <c r="O31" s="2">
        <v>35</v>
      </c>
      <c r="P31" s="2"/>
      <c r="Q31" s="2"/>
      <c r="R31" s="2"/>
      <c r="T31" s="9" t="s">
        <v>8</v>
      </c>
      <c r="U31" s="1">
        <v>313</v>
      </c>
      <c r="V31" s="2">
        <v>239</v>
      </c>
      <c r="W31" s="2">
        <v>203</v>
      </c>
      <c r="X31" s="2">
        <v>190</v>
      </c>
    </row>
    <row r="32" spans="1:26" x14ac:dyDescent="0.3">
      <c r="A32" s="9" t="s">
        <v>9</v>
      </c>
      <c r="B32" s="1">
        <v>151</v>
      </c>
      <c r="C32" s="2">
        <v>84</v>
      </c>
      <c r="D32" s="2">
        <v>60</v>
      </c>
      <c r="E32" s="2">
        <v>35</v>
      </c>
      <c r="F32" s="2"/>
      <c r="G32" s="2"/>
      <c r="H32" s="2"/>
      <c r="K32" s="9" t="s">
        <v>9</v>
      </c>
      <c r="L32" s="1">
        <v>151</v>
      </c>
      <c r="M32" s="2">
        <v>101</v>
      </c>
      <c r="N32" s="2">
        <v>53</v>
      </c>
      <c r="O32" s="2">
        <v>35</v>
      </c>
      <c r="P32" s="2"/>
      <c r="Q32" s="2"/>
      <c r="R32" s="2"/>
      <c r="T32" s="9" t="s">
        <v>9</v>
      </c>
      <c r="U32" s="1">
        <v>320</v>
      </c>
      <c r="V32" s="2">
        <v>233</v>
      </c>
      <c r="W32" s="2">
        <v>199</v>
      </c>
      <c r="X32" s="2">
        <v>184</v>
      </c>
    </row>
    <row r="33" spans="1:24" x14ac:dyDescent="0.3">
      <c r="A33" s="9" t="s">
        <v>10</v>
      </c>
      <c r="B33" s="1">
        <v>146</v>
      </c>
      <c r="C33" s="2">
        <v>85</v>
      </c>
      <c r="D33" s="2">
        <v>62</v>
      </c>
      <c r="E33" s="2">
        <v>32</v>
      </c>
      <c r="F33" s="2"/>
      <c r="G33" s="2"/>
      <c r="H33" s="2"/>
      <c r="K33" s="9" t="s">
        <v>10</v>
      </c>
      <c r="L33" s="1">
        <v>146</v>
      </c>
      <c r="M33" s="2">
        <v>100</v>
      </c>
      <c r="N33" s="2">
        <v>55</v>
      </c>
      <c r="O33" s="2">
        <v>33</v>
      </c>
      <c r="P33" s="2"/>
      <c r="Q33" s="2"/>
      <c r="R33" s="2"/>
      <c r="T33" s="9" t="s">
        <v>10</v>
      </c>
      <c r="U33" s="1">
        <v>317</v>
      </c>
      <c r="V33" s="2">
        <v>230</v>
      </c>
      <c r="W33" s="2">
        <v>207</v>
      </c>
      <c r="X33" s="2">
        <v>180</v>
      </c>
    </row>
    <row r="34" spans="1:24" x14ac:dyDescent="0.3">
      <c r="A34" s="9" t="s">
        <v>11</v>
      </c>
      <c r="B34" s="1">
        <v>145</v>
      </c>
      <c r="C34" s="2">
        <v>87</v>
      </c>
      <c r="D34" s="2">
        <v>61</v>
      </c>
      <c r="E34" s="2">
        <v>33</v>
      </c>
      <c r="F34" s="2"/>
      <c r="G34" s="2"/>
      <c r="H34" s="2"/>
      <c r="K34" s="9" t="s">
        <v>11</v>
      </c>
      <c r="L34" s="1">
        <v>145</v>
      </c>
      <c r="M34" s="2">
        <v>102</v>
      </c>
      <c r="N34" s="2">
        <v>54</v>
      </c>
      <c r="O34" s="2">
        <v>35</v>
      </c>
      <c r="P34" s="2"/>
      <c r="Q34" s="2"/>
      <c r="R34" s="2"/>
      <c r="T34" s="9" t="s">
        <v>11</v>
      </c>
      <c r="U34" s="1">
        <v>315</v>
      </c>
      <c r="V34" s="2">
        <v>246</v>
      </c>
      <c r="W34" s="2">
        <v>214</v>
      </c>
      <c r="X34" s="2">
        <v>193</v>
      </c>
    </row>
    <row r="35" spans="1:24" x14ac:dyDescent="0.3">
      <c r="A35" s="4" t="s">
        <v>14</v>
      </c>
      <c r="B35" s="1">
        <f t="shared" ref="B35" si="13">AVERAGE(B25:B34)</f>
        <v>144.9</v>
      </c>
      <c r="C35" s="4">
        <f>AVERAGE(C25:C34)</f>
        <v>84.8</v>
      </c>
      <c r="D35" s="4">
        <f>AVERAGE(D25:D34)</f>
        <v>59.8</v>
      </c>
      <c r="E35" s="4">
        <f t="shared" ref="E35" si="14">AVERAGE(E25:E34)</f>
        <v>33.9</v>
      </c>
      <c r="F35" s="4"/>
      <c r="G35" s="4"/>
      <c r="H35" s="4"/>
      <c r="K35" s="4" t="s">
        <v>14</v>
      </c>
      <c r="L35" s="1">
        <f t="shared" ref="L35" si="15">AVERAGE(L25:L34)</f>
        <v>144.9</v>
      </c>
      <c r="M35" s="4">
        <f>AVERAGE(M25:M34)</f>
        <v>102.4</v>
      </c>
      <c r="N35" s="4">
        <f>AVERAGE(N25:N34)</f>
        <v>55</v>
      </c>
      <c r="O35" s="4">
        <f t="shared" ref="O35:R35" si="16">AVERAGE(O25:O34)</f>
        <v>34.4</v>
      </c>
      <c r="P35" s="4" t="e">
        <f t="shared" si="16"/>
        <v>#DIV/0!</v>
      </c>
      <c r="Q35" s="4" t="e">
        <f t="shared" si="16"/>
        <v>#DIV/0!</v>
      </c>
      <c r="R35" s="4" t="e">
        <f t="shared" si="16"/>
        <v>#DIV/0!</v>
      </c>
      <c r="T35" s="4" t="s">
        <v>14</v>
      </c>
      <c r="U35" s="1">
        <f t="shared" ref="U35" si="17">AVERAGE(U25:U34)</f>
        <v>314.3</v>
      </c>
      <c r="V35" s="4">
        <f>AVERAGE(V25:V34)</f>
        <v>235.9</v>
      </c>
      <c r="W35" s="4">
        <f>AVERAGE(W25:W34)</f>
        <v>208.5</v>
      </c>
      <c r="X35" s="4">
        <f t="shared" ref="X35" si="18">AVERAGE(X25:X34)</f>
        <v>186.8</v>
      </c>
    </row>
    <row r="36" spans="1:24" x14ac:dyDescent="0.3">
      <c r="A36" s="10" t="s">
        <v>15</v>
      </c>
      <c r="B36" s="1">
        <f>ROUND((B35-B35)/B35,3)</f>
        <v>0</v>
      </c>
      <c r="C36" s="5">
        <f t="shared" ref="C36:E36" si="19">ROUND(($B35-C35)/$B35,3)</f>
        <v>0.41499999999999998</v>
      </c>
      <c r="D36" s="5">
        <f t="shared" si="19"/>
        <v>0.58699999999999997</v>
      </c>
      <c r="E36" s="5">
        <f t="shared" si="19"/>
        <v>0.76600000000000001</v>
      </c>
      <c r="F36" s="5"/>
      <c r="G36" s="5"/>
      <c r="H36" s="5"/>
      <c r="K36" s="10" t="s">
        <v>15</v>
      </c>
      <c r="L36" s="1">
        <f>ROUND((L35-L35)/L35,3)</f>
        <v>0</v>
      </c>
      <c r="M36" s="5">
        <f t="shared" ref="M36:P36" si="20">ROUND(($B35-M35)/$B35,3)</f>
        <v>0.29299999999999998</v>
      </c>
      <c r="N36" s="5">
        <f t="shared" si="20"/>
        <v>0.62</v>
      </c>
      <c r="O36" s="5">
        <f t="shared" si="20"/>
        <v>0.76300000000000001</v>
      </c>
      <c r="P36" s="5" t="e">
        <f t="shared" si="20"/>
        <v>#DIV/0!</v>
      </c>
      <c r="Q36" s="5" t="e">
        <f>ROUND(($B35-Q35)/$B35,3)</f>
        <v>#DIV/0!</v>
      </c>
      <c r="R36" s="5" t="e">
        <f>ROUND(($B35-R35)/$B35,3)</f>
        <v>#DIV/0!</v>
      </c>
      <c r="T36" s="10" t="s">
        <v>15</v>
      </c>
      <c r="U36" s="1">
        <f>ROUND((U35-U35)/U35,3)</f>
        <v>0</v>
      </c>
      <c r="V36" s="5">
        <f>ROUND(($U35-V35)/$U35,3)</f>
        <v>0.249</v>
      </c>
      <c r="W36" s="5">
        <f>ROUND(($U35-W35)/$U35,3)</f>
        <v>0.33700000000000002</v>
      </c>
      <c r="X36" s="5">
        <f>ROUND(($U35-X35)/$U35,3)</f>
        <v>0.40600000000000003</v>
      </c>
    </row>
    <row r="37" spans="1:24" x14ac:dyDescent="0.3">
      <c r="A37" s="6" t="s">
        <v>16</v>
      </c>
      <c r="B37" s="1" t="s">
        <v>18</v>
      </c>
      <c r="C37" s="6">
        <f>($B35/C35)</f>
        <v>1.7087264150943398</v>
      </c>
      <c r="D37" s="6">
        <f t="shared" ref="D37:E37" si="21">($B35/D35)</f>
        <v>2.4230769230769234</v>
      </c>
      <c r="E37" s="6">
        <f t="shared" si="21"/>
        <v>4.2743362831858409</v>
      </c>
      <c r="F37" s="6"/>
      <c r="G37" s="6"/>
      <c r="H37" s="6"/>
      <c r="K37" s="6" t="s">
        <v>16</v>
      </c>
      <c r="L37" s="1" t="s">
        <v>18</v>
      </c>
      <c r="M37" s="6">
        <f>($B35/M35)</f>
        <v>1.4150390625</v>
      </c>
      <c r="N37" s="6">
        <f t="shared" ref="N37:P37" si="22">($B35/N35)</f>
        <v>2.6345454545454547</v>
      </c>
      <c r="O37" s="6">
        <f t="shared" si="22"/>
        <v>4.212209302325582</v>
      </c>
      <c r="P37" s="6" t="e">
        <f t="shared" si="22"/>
        <v>#DIV/0!</v>
      </c>
      <c r="Q37" s="6" t="e">
        <f>($B35/Q35)</f>
        <v>#DIV/0!</v>
      </c>
      <c r="R37" s="6" t="e">
        <f>($B35/R35)</f>
        <v>#DIV/0!</v>
      </c>
      <c r="T37" s="6" t="s">
        <v>16</v>
      </c>
      <c r="U37" s="1" t="s">
        <v>18</v>
      </c>
      <c r="V37" s="6">
        <f>($B35/V35)</f>
        <v>0.6142433234421365</v>
      </c>
      <c r="W37" s="6">
        <f t="shared" ref="W37:X37" si="23">($B35/W35)</f>
        <v>0.69496402877697849</v>
      </c>
      <c r="X37" s="6">
        <f t="shared" si="23"/>
        <v>0.77569593147751603</v>
      </c>
    </row>
    <row r="38" spans="1:24" x14ac:dyDescent="0.3">
      <c r="A38" s="7" t="s">
        <v>17</v>
      </c>
      <c r="B38" s="1" t="s">
        <v>18</v>
      </c>
      <c r="C38" s="7">
        <f>(C37/2)</f>
        <v>0.85436320754716988</v>
      </c>
      <c r="D38" s="7">
        <f>(D37/4)</f>
        <v>0.60576923076923084</v>
      </c>
      <c r="E38" s="7">
        <f>(E37/8)</f>
        <v>0.53429203539823011</v>
      </c>
      <c r="F38" s="7"/>
      <c r="G38" s="7"/>
      <c r="H38" s="7"/>
      <c r="K38" s="7" t="s">
        <v>17</v>
      </c>
      <c r="L38" s="1" t="s">
        <v>18</v>
      </c>
      <c r="M38" s="7">
        <f>(M37/2)</f>
        <v>0.70751953125</v>
      </c>
      <c r="N38" s="7">
        <f>(N37/4)</f>
        <v>0.65863636363636369</v>
      </c>
      <c r="O38" s="7">
        <f>(O37/8)</f>
        <v>0.52652616279069775</v>
      </c>
      <c r="P38" s="7" t="e">
        <f>(P37/16)</f>
        <v>#DIV/0!</v>
      </c>
      <c r="Q38" s="7" t="e">
        <f>(Q37/32)</f>
        <v>#DIV/0!</v>
      </c>
      <c r="R38" s="7" t="e">
        <f>(R37/64)</f>
        <v>#DIV/0!</v>
      </c>
      <c r="T38" s="7" t="s">
        <v>17</v>
      </c>
      <c r="U38" s="1" t="s">
        <v>18</v>
      </c>
      <c r="V38" s="7">
        <f>(V37/2)</f>
        <v>0.30712166172106825</v>
      </c>
      <c r="W38" s="7">
        <f>(W37/4)</f>
        <v>0.17374100719424462</v>
      </c>
      <c r="X38" s="7">
        <f>(X37/8)</f>
        <v>9.6961991434689504E-2</v>
      </c>
    </row>
    <row r="41" spans="1:24" ht="23.4" x14ac:dyDescent="0.45">
      <c r="A41" s="15" t="s">
        <v>24</v>
      </c>
      <c r="B41" s="15"/>
      <c r="C41" s="15"/>
      <c r="D41" s="15"/>
      <c r="K41" s="15" t="s">
        <v>27</v>
      </c>
      <c r="L41" s="15"/>
      <c r="M41" s="15"/>
      <c r="N41" s="15"/>
      <c r="T41" s="15" t="s">
        <v>36</v>
      </c>
      <c r="U41" s="15"/>
      <c r="V41" s="15"/>
      <c r="W41" s="15"/>
    </row>
    <row r="42" spans="1:24" ht="43.2" x14ac:dyDescent="0.3">
      <c r="A42" s="8" t="s">
        <v>13</v>
      </c>
      <c r="B42" s="1" t="s">
        <v>1</v>
      </c>
      <c r="C42" s="2" t="s">
        <v>12</v>
      </c>
      <c r="D42" s="2" t="s">
        <v>0</v>
      </c>
      <c r="E42" s="2" t="s">
        <v>21</v>
      </c>
      <c r="F42" s="11" t="s">
        <v>26</v>
      </c>
      <c r="G42" s="13"/>
      <c r="H42" s="12"/>
      <c r="K42" s="8" t="s">
        <v>13</v>
      </c>
      <c r="L42" s="1" t="s">
        <v>1</v>
      </c>
      <c r="M42" s="2" t="s">
        <v>12</v>
      </c>
      <c r="N42" s="2" t="s">
        <v>0</v>
      </c>
      <c r="O42" s="2" t="s">
        <v>21</v>
      </c>
      <c r="P42" s="11" t="s">
        <v>22</v>
      </c>
      <c r="Q42" s="13">
        <v>32</v>
      </c>
      <c r="R42" s="12">
        <v>64</v>
      </c>
      <c r="T42" s="8" t="s">
        <v>13</v>
      </c>
      <c r="U42" s="1" t="s">
        <v>1</v>
      </c>
      <c r="V42" s="2" t="s">
        <v>12</v>
      </c>
      <c r="W42" s="2" t="s">
        <v>0</v>
      </c>
      <c r="X42" s="2" t="s">
        <v>21</v>
      </c>
    </row>
    <row r="43" spans="1:24" x14ac:dyDescent="0.3">
      <c r="A43" s="9" t="s">
        <v>2</v>
      </c>
      <c r="B43" s="1">
        <v>218</v>
      </c>
      <c r="C43" s="2">
        <v>125</v>
      </c>
      <c r="D43" s="3">
        <v>90</v>
      </c>
      <c r="E43" s="11">
        <v>50</v>
      </c>
      <c r="F43" s="3"/>
      <c r="G43" s="3"/>
      <c r="H43" s="11"/>
      <c r="K43" s="9" t="s">
        <v>2</v>
      </c>
      <c r="L43" s="1">
        <v>218</v>
      </c>
      <c r="M43" s="2">
        <v>154</v>
      </c>
      <c r="N43" s="3">
        <v>80</v>
      </c>
      <c r="O43" s="11">
        <v>48</v>
      </c>
      <c r="P43" s="3"/>
      <c r="Q43" s="3"/>
      <c r="R43" s="11"/>
      <c r="T43" s="9" t="s">
        <v>2</v>
      </c>
      <c r="U43" s="1">
        <v>483</v>
      </c>
      <c r="V43" s="2">
        <v>360</v>
      </c>
      <c r="W43" s="3">
        <v>316</v>
      </c>
      <c r="X43" s="11">
        <v>300</v>
      </c>
    </row>
    <row r="44" spans="1:24" x14ac:dyDescent="0.3">
      <c r="A44" s="9" t="s">
        <v>3</v>
      </c>
      <c r="B44" s="1">
        <v>223</v>
      </c>
      <c r="C44" s="2">
        <v>127</v>
      </c>
      <c r="D44" s="2">
        <v>93</v>
      </c>
      <c r="E44" s="2">
        <v>48</v>
      </c>
      <c r="F44" s="2"/>
      <c r="G44" s="2"/>
      <c r="H44" s="2"/>
      <c r="K44" s="9" t="s">
        <v>3</v>
      </c>
      <c r="L44" s="1">
        <v>223</v>
      </c>
      <c r="M44" s="2">
        <v>161</v>
      </c>
      <c r="N44" s="2">
        <v>83</v>
      </c>
      <c r="O44" s="2">
        <v>50</v>
      </c>
      <c r="P44" s="2"/>
      <c r="Q44" s="2"/>
      <c r="R44" s="2"/>
      <c r="T44" s="9" t="s">
        <v>3</v>
      </c>
      <c r="U44" s="1">
        <v>485</v>
      </c>
      <c r="V44" s="2">
        <v>369</v>
      </c>
      <c r="W44" s="2">
        <v>330</v>
      </c>
      <c r="X44" s="2">
        <v>293</v>
      </c>
    </row>
    <row r="45" spans="1:24" x14ac:dyDescent="0.3">
      <c r="A45" s="9" t="s">
        <v>4</v>
      </c>
      <c r="B45" s="1">
        <v>224</v>
      </c>
      <c r="C45" s="2">
        <v>121</v>
      </c>
      <c r="D45" s="2">
        <v>91</v>
      </c>
      <c r="E45" s="2">
        <v>49</v>
      </c>
      <c r="F45" s="2"/>
      <c r="G45" s="2"/>
      <c r="H45" s="2"/>
      <c r="K45" s="9" t="s">
        <v>4</v>
      </c>
      <c r="L45" s="1">
        <v>224</v>
      </c>
      <c r="M45" s="2">
        <v>154</v>
      </c>
      <c r="N45" s="2">
        <v>83</v>
      </c>
      <c r="O45" s="2">
        <v>49</v>
      </c>
      <c r="P45" s="2"/>
      <c r="Q45" s="2"/>
      <c r="R45" s="2"/>
      <c r="T45" s="9" t="s">
        <v>4</v>
      </c>
      <c r="U45" s="1">
        <v>482</v>
      </c>
      <c r="V45" s="2">
        <v>367</v>
      </c>
      <c r="W45" s="2">
        <v>328</v>
      </c>
      <c r="X45" s="2">
        <v>296</v>
      </c>
    </row>
    <row r="46" spans="1:24" x14ac:dyDescent="0.3">
      <c r="A46" s="9" t="s">
        <v>5</v>
      </c>
      <c r="B46" s="1">
        <v>220</v>
      </c>
      <c r="C46" s="2">
        <v>124</v>
      </c>
      <c r="D46" s="2">
        <v>89</v>
      </c>
      <c r="E46" s="2">
        <v>48</v>
      </c>
      <c r="F46" s="2"/>
      <c r="G46" s="2"/>
      <c r="H46" s="2"/>
      <c r="K46" s="9" t="s">
        <v>5</v>
      </c>
      <c r="L46" s="1">
        <v>220</v>
      </c>
      <c r="M46" s="2">
        <v>158</v>
      </c>
      <c r="N46" s="2">
        <v>83</v>
      </c>
      <c r="O46" s="2">
        <v>46</v>
      </c>
      <c r="P46" s="2"/>
      <c r="Q46" s="2"/>
      <c r="R46" s="2"/>
      <c r="T46" s="9" t="s">
        <v>5</v>
      </c>
      <c r="U46" s="1">
        <v>489</v>
      </c>
      <c r="V46" s="2">
        <v>362</v>
      </c>
      <c r="W46" s="2">
        <v>322</v>
      </c>
      <c r="X46" s="2">
        <v>284</v>
      </c>
    </row>
    <row r="47" spans="1:24" x14ac:dyDescent="0.3">
      <c r="A47" s="9" t="s">
        <v>6</v>
      </c>
      <c r="B47" s="1">
        <v>226</v>
      </c>
      <c r="C47" s="2">
        <v>125</v>
      </c>
      <c r="D47" s="2">
        <v>88</v>
      </c>
      <c r="E47" s="2">
        <v>52</v>
      </c>
      <c r="F47" s="2"/>
      <c r="G47" s="2"/>
      <c r="H47" s="2"/>
      <c r="K47" s="9" t="s">
        <v>6</v>
      </c>
      <c r="L47" s="1">
        <v>226</v>
      </c>
      <c r="M47" s="2">
        <v>156</v>
      </c>
      <c r="N47" s="2">
        <v>83</v>
      </c>
      <c r="O47" s="2">
        <v>49</v>
      </c>
      <c r="P47" s="2"/>
      <c r="Q47" s="2"/>
      <c r="R47" s="2"/>
      <c r="T47" s="9" t="s">
        <v>6</v>
      </c>
      <c r="U47" s="1">
        <v>480</v>
      </c>
      <c r="V47" s="2">
        <v>365</v>
      </c>
      <c r="W47" s="2">
        <v>315</v>
      </c>
      <c r="X47" s="2">
        <v>300</v>
      </c>
    </row>
    <row r="48" spans="1:24" x14ac:dyDescent="0.3">
      <c r="A48" s="9" t="s">
        <v>7</v>
      </c>
      <c r="B48" s="1">
        <v>222</v>
      </c>
      <c r="C48" s="2">
        <v>123</v>
      </c>
      <c r="D48" s="2">
        <v>92</v>
      </c>
      <c r="E48" s="2">
        <v>51</v>
      </c>
      <c r="F48" s="2"/>
      <c r="G48" s="2"/>
      <c r="H48" s="2"/>
      <c r="K48" s="9" t="s">
        <v>7</v>
      </c>
      <c r="L48" s="1">
        <v>222</v>
      </c>
      <c r="M48" s="2">
        <v>154</v>
      </c>
      <c r="N48" s="2">
        <v>85</v>
      </c>
      <c r="O48" s="2">
        <v>51</v>
      </c>
      <c r="P48" s="2"/>
      <c r="Q48" s="2"/>
      <c r="R48" s="2"/>
      <c r="T48" s="9" t="s">
        <v>7</v>
      </c>
      <c r="U48" s="1">
        <v>478</v>
      </c>
      <c r="V48" s="2">
        <v>376</v>
      </c>
      <c r="W48" s="2">
        <v>321</v>
      </c>
      <c r="X48" s="14">
        <v>286</v>
      </c>
    </row>
    <row r="49" spans="1:24" x14ac:dyDescent="0.3">
      <c r="A49" s="9" t="s">
        <v>8</v>
      </c>
      <c r="B49" s="1">
        <v>222</v>
      </c>
      <c r="C49" s="2">
        <v>121</v>
      </c>
      <c r="D49" s="2">
        <v>92</v>
      </c>
      <c r="E49" s="2">
        <v>49</v>
      </c>
      <c r="F49" s="2"/>
      <c r="G49" s="2"/>
      <c r="H49" s="2"/>
      <c r="K49" s="9" t="s">
        <v>8</v>
      </c>
      <c r="L49" s="1">
        <v>222</v>
      </c>
      <c r="M49" s="2">
        <v>153</v>
      </c>
      <c r="N49" s="2">
        <v>82</v>
      </c>
      <c r="O49" s="2">
        <v>49</v>
      </c>
      <c r="P49" s="2"/>
      <c r="Q49" s="2"/>
      <c r="R49" s="2"/>
      <c r="T49" s="9" t="s">
        <v>8</v>
      </c>
      <c r="U49" s="1">
        <v>501</v>
      </c>
      <c r="V49" s="2">
        <v>358</v>
      </c>
      <c r="W49" s="2">
        <v>316</v>
      </c>
      <c r="X49" s="2">
        <v>300</v>
      </c>
    </row>
    <row r="50" spans="1:24" x14ac:dyDescent="0.3">
      <c r="A50" s="9" t="s">
        <v>9</v>
      </c>
      <c r="B50" s="1">
        <v>219</v>
      </c>
      <c r="C50" s="2">
        <v>124</v>
      </c>
      <c r="D50" s="2">
        <v>92</v>
      </c>
      <c r="E50" s="2">
        <v>51</v>
      </c>
      <c r="F50" s="2"/>
      <c r="G50" s="2"/>
      <c r="H50" s="2"/>
      <c r="K50" s="9" t="s">
        <v>9</v>
      </c>
      <c r="L50" s="1">
        <v>219</v>
      </c>
      <c r="M50" s="2">
        <v>150</v>
      </c>
      <c r="N50" s="2">
        <v>82</v>
      </c>
      <c r="O50" s="2">
        <v>51</v>
      </c>
      <c r="P50" s="2"/>
      <c r="Q50" s="2"/>
      <c r="R50" s="2"/>
      <c r="T50" s="9" t="s">
        <v>9</v>
      </c>
      <c r="U50" s="1">
        <v>495</v>
      </c>
      <c r="V50" s="2">
        <v>378</v>
      </c>
      <c r="W50" s="2">
        <v>325</v>
      </c>
      <c r="X50" s="2">
        <v>292</v>
      </c>
    </row>
    <row r="51" spans="1:24" x14ac:dyDescent="0.3">
      <c r="A51" s="9" t="s">
        <v>10</v>
      </c>
      <c r="B51" s="1">
        <v>223</v>
      </c>
      <c r="C51" s="2">
        <v>121</v>
      </c>
      <c r="D51" s="2">
        <v>88</v>
      </c>
      <c r="E51" s="2">
        <v>51</v>
      </c>
      <c r="F51" s="2"/>
      <c r="G51" s="2"/>
      <c r="H51" s="2"/>
      <c r="K51" s="9" t="s">
        <v>10</v>
      </c>
      <c r="L51" s="1">
        <v>223</v>
      </c>
      <c r="M51" s="2">
        <v>151</v>
      </c>
      <c r="N51" s="2">
        <v>80</v>
      </c>
      <c r="O51" s="2">
        <v>49</v>
      </c>
      <c r="P51" s="2"/>
      <c r="Q51" s="2"/>
      <c r="R51" s="2"/>
      <c r="T51" s="9" t="s">
        <v>10</v>
      </c>
      <c r="U51" s="1">
        <v>484</v>
      </c>
      <c r="V51" s="2">
        <v>377</v>
      </c>
      <c r="W51" s="2">
        <v>328</v>
      </c>
      <c r="X51" s="2">
        <v>294</v>
      </c>
    </row>
    <row r="52" spans="1:24" x14ac:dyDescent="0.3">
      <c r="A52" s="9" t="s">
        <v>11</v>
      </c>
      <c r="B52" s="1">
        <v>229</v>
      </c>
      <c r="C52" s="2">
        <v>123</v>
      </c>
      <c r="D52" s="2">
        <v>90</v>
      </c>
      <c r="E52" s="2">
        <v>53</v>
      </c>
      <c r="F52" s="2"/>
      <c r="G52" s="2"/>
      <c r="H52" s="2"/>
      <c r="K52" s="9" t="s">
        <v>11</v>
      </c>
      <c r="L52" s="1">
        <v>229</v>
      </c>
      <c r="M52" s="2">
        <v>156</v>
      </c>
      <c r="N52" s="2">
        <v>84</v>
      </c>
      <c r="O52" s="2">
        <v>50</v>
      </c>
      <c r="P52" s="2"/>
      <c r="Q52" s="2"/>
      <c r="R52" s="2"/>
      <c r="T52" s="9" t="s">
        <v>11</v>
      </c>
      <c r="U52" s="1">
        <v>489</v>
      </c>
      <c r="V52" s="2">
        <v>365</v>
      </c>
      <c r="W52" s="2">
        <v>332</v>
      </c>
      <c r="X52" s="2">
        <v>283</v>
      </c>
    </row>
    <row r="53" spans="1:24" x14ac:dyDescent="0.3">
      <c r="A53" s="4" t="s">
        <v>14</v>
      </c>
      <c r="B53" s="1">
        <f t="shared" ref="B53" si="24">AVERAGE(B43:B52)</f>
        <v>222.6</v>
      </c>
      <c r="C53" s="4">
        <f>AVERAGE(C43:C52)</f>
        <v>123.4</v>
      </c>
      <c r="D53" s="4">
        <f>AVERAGE(D43:D52)</f>
        <v>90.5</v>
      </c>
      <c r="E53" s="4">
        <f t="shared" ref="E53" si="25">AVERAGE(E43:E52)</f>
        <v>50.2</v>
      </c>
      <c r="F53" s="4"/>
      <c r="G53" s="4"/>
      <c r="H53" s="4"/>
      <c r="K53" s="4" t="s">
        <v>14</v>
      </c>
      <c r="L53" s="1">
        <f t="shared" ref="L53" si="26">AVERAGE(L43:L52)</f>
        <v>222.6</v>
      </c>
      <c r="M53" s="4">
        <f>AVERAGE(M43:M52)</f>
        <v>154.69999999999999</v>
      </c>
      <c r="N53" s="4">
        <f>AVERAGE(N43:N52)</f>
        <v>82.5</v>
      </c>
      <c r="O53" s="4">
        <f t="shared" ref="O53:R53" si="27">AVERAGE(O43:O52)</f>
        <v>49.2</v>
      </c>
      <c r="P53" s="4" t="e">
        <f t="shared" si="27"/>
        <v>#DIV/0!</v>
      </c>
      <c r="Q53" s="4" t="e">
        <f t="shared" si="27"/>
        <v>#DIV/0!</v>
      </c>
      <c r="R53" s="4" t="e">
        <f t="shared" si="27"/>
        <v>#DIV/0!</v>
      </c>
      <c r="T53" s="4" t="s">
        <v>14</v>
      </c>
      <c r="U53" s="1">
        <f t="shared" ref="U53" si="28">AVERAGE(U43:U52)</f>
        <v>486.6</v>
      </c>
      <c r="V53" s="4">
        <f>AVERAGE(V43:V52)</f>
        <v>367.7</v>
      </c>
      <c r="W53" s="4">
        <f>AVERAGE(W43:W52)</f>
        <v>323.3</v>
      </c>
      <c r="X53" s="4">
        <f t="shared" ref="X53" si="29">AVERAGE(X43:X52)</f>
        <v>292.8</v>
      </c>
    </row>
    <row r="54" spans="1:24" x14ac:dyDescent="0.3">
      <c r="A54" s="10" t="s">
        <v>15</v>
      </c>
      <c r="B54" s="1">
        <f>ROUND((B53-B53)/B53,3)</f>
        <v>0</v>
      </c>
      <c r="C54" s="5">
        <f t="shared" ref="C54:E54" si="30">ROUND(($B53-C53)/$B53,3)</f>
        <v>0.44600000000000001</v>
      </c>
      <c r="D54" s="5">
        <f t="shared" si="30"/>
        <v>0.59299999999999997</v>
      </c>
      <c r="E54" s="5">
        <f t="shared" si="30"/>
        <v>0.77400000000000002</v>
      </c>
      <c r="F54" s="5"/>
      <c r="G54" s="5"/>
      <c r="H54" s="5"/>
      <c r="K54" s="10" t="s">
        <v>15</v>
      </c>
      <c r="L54" s="1">
        <f>ROUND((L53-L53)/L53,3)</f>
        <v>0</v>
      </c>
      <c r="M54" s="5">
        <f t="shared" ref="M54:P54" si="31">ROUND(($B53-M53)/$B53,3)</f>
        <v>0.30499999999999999</v>
      </c>
      <c r="N54" s="5">
        <f t="shared" si="31"/>
        <v>0.629</v>
      </c>
      <c r="O54" s="5">
        <f t="shared" si="31"/>
        <v>0.77900000000000003</v>
      </c>
      <c r="P54" s="5" t="e">
        <f t="shared" si="31"/>
        <v>#DIV/0!</v>
      </c>
      <c r="Q54" s="5" t="e">
        <f>ROUND(($B53-Q53)/$B53,3)</f>
        <v>#DIV/0!</v>
      </c>
      <c r="R54" s="5" t="e">
        <f>ROUND(($B53-R53)/$B53,3)</f>
        <v>#DIV/0!</v>
      </c>
      <c r="T54" s="10" t="s">
        <v>15</v>
      </c>
      <c r="U54" s="1">
        <f>ROUND((U53-U53)/U53,3)</f>
        <v>0</v>
      </c>
      <c r="V54" s="5">
        <f>ROUND(($U53-V53)/$U53,3)</f>
        <v>0.24399999999999999</v>
      </c>
      <c r="W54" s="5">
        <f t="shared" ref="W54:X54" si="32">ROUND(($U53-W53)/$U53,3)</f>
        <v>0.33600000000000002</v>
      </c>
      <c r="X54" s="5">
        <f t="shared" si="32"/>
        <v>0.39800000000000002</v>
      </c>
    </row>
    <row r="55" spans="1:24" x14ac:dyDescent="0.3">
      <c r="A55" s="6" t="s">
        <v>16</v>
      </c>
      <c r="B55" s="1" t="s">
        <v>18</v>
      </c>
      <c r="C55" s="6">
        <f>($B53/C53)</f>
        <v>1.8038897893030792</v>
      </c>
      <c r="D55" s="6">
        <f t="shared" ref="D55:E55" si="33">($B53/D53)</f>
        <v>2.4596685082872929</v>
      </c>
      <c r="E55" s="6">
        <f t="shared" si="33"/>
        <v>4.4342629482071709</v>
      </c>
      <c r="F55" s="6"/>
      <c r="G55" s="6"/>
      <c r="H55" s="6"/>
      <c r="K55" s="6" t="s">
        <v>16</v>
      </c>
      <c r="L55" s="1" t="s">
        <v>18</v>
      </c>
      <c r="M55" s="6">
        <f>($B53/M53)</f>
        <v>1.4389140271493213</v>
      </c>
      <c r="N55" s="6">
        <f t="shared" ref="N55:P55" si="34">($B53/N53)</f>
        <v>2.6981818181818182</v>
      </c>
      <c r="O55" s="6">
        <f t="shared" si="34"/>
        <v>4.524390243902439</v>
      </c>
      <c r="P55" s="6" t="e">
        <f t="shared" si="34"/>
        <v>#DIV/0!</v>
      </c>
      <c r="Q55" s="6" t="e">
        <f>($B53/Q53)</f>
        <v>#DIV/0!</v>
      </c>
      <c r="R55" s="6" t="e">
        <f>($B53/R53)</f>
        <v>#DIV/0!</v>
      </c>
      <c r="T55" s="6" t="s">
        <v>16</v>
      </c>
      <c r="U55" s="1" t="s">
        <v>18</v>
      </c>
      <c r="V55" s="6">
        <f>($B53/V53)</f>
        <v>0.60538482458525977</v>
      </c>
      <c r="W55" s="6">
        <f t="shared" ref="W55:X55" si="35">($B53/W53)</f>
        <v>0.68852459016393441</v>
      </c>
      <c r="X55" s="6">
        <f t="shared" si="35"/>
        <v>0.76024590163934425</v>
      </c>
    </row>
    <row r="56" spans="1:24" x14ac:dyDescent="0.3">
      <c r="A56" s="7" t="s">
        <v>17</v>
      </c>
      <c r="B56" s="1" t="s">
        <v>18</v>
      </c>
      <c r="C56" s="7">
        <f>(C55/2)</f>
        <v>0.9019448946515396</v>
      </c>
      <c r="D56" s="7">
        <f>(D55/4)</f>
        <v>0.61491712707182322</v>
      </c>
      <c r="E56" s="7">
        <f>(E55/8)</f>
        <v>0.55428286852589637</v>
      </c>
      <c r="F56" s="7"/>
      <c r="G56" s="7"/>
      <c r="H56" s="7"/>
      <c r="K56" s="7" t="s">
        <v>17</v>
      </c>
      <c r="L56" s="1" t="s">
        <v>18</v>
      </c>
      <c r="M56" s="7">
        <f>(M55/2)</f>
        <v>0.71945701357466063</v>
      </c>
      <c r="N56" s="7">
        <f>(N55/4)</f>
        <v>0.67454545454545456</v>
      </c>
      <c r="O56" s="7">
        <f>(O55/8)</f>
        <v>0.56554878048780488</v>
      </c>
      <c r="P56" s="7" t="e">
        <f>(P55/16)</f>
        <v>#DIV/0!</v>
      </c>
      <c r="Q56" s="7" t="e">
        <f>(Q55/32)</f>
        <v>#DIV/0!</v>
      </c>
      <c r="R56" s="7" t="e">
        <f>(R55/64)</f>
        <v>#DIV/0!</v>
      </c>
      <c r="T56" s="7" t="s">
        <v>17</v>
      </c>
      <c r="U56" s="1" t="s">
        <v>18</v>
      </c>
      <c r="V56" s="7">
        <f>(V55/2)</f>
        <v>0.30269241229262989</v>
      </c>
      <c r="W56" s="7">
        <f>(W55/4)</f>
        <v>0.1721311475409836</v>
      </c>
      <c r="X56" s="7">
        <f>(X55/8)</f>
        <v>9.5030737704918031E-2</v>
      </c>
    </row>
    <row r="59" spans="1:24" ht="23.4" x14ac:dyDescent="0.45">
      <c r="A59" s="15" t="s">
        <v>23</v>
      </c>
      <c r="B59" s="15"/>
      <c r="C59" s="15"/>
      <c r="D59" s="15"/>
      <c r="K59" s="15" t="s">
        <v>28</v>
      </c>
      <c r="L59" s="15"/>
      <c r="M59" s="15"/>
      <c r="N59" s="15"/>
      <c r="T59" s="15" t="s">
        <v>37</v>
      </c>
      <c r="U59" s="15"/>
      <c r="V59" s="15"/>
      <c r="W59" s="15"/>
    </row>
    <row r="60" spans="1:24" ht="43.2" x14ac:dyDescent="0.3">
      <c r="A60" s="8" t="s">
        <v>13</v>
      </c>
      <c r="B60" s="1" t="s">
        <v>1</v>
      </c>
      <c r="C60" s="2" t="s">
        <v>12</v>
      </c>
      <c r="D60" s="2" t="s">
        <v>0</v>
      </c>
      <c r="E60" s="2" t="s">
        <v>21</v>
      </c>
      <c r="F60" s="11" t="s">
        <v>26</v>
      </c>
      <c r="G60" s="13"/>
      <c r="H60" s="12"/>
      <c r="K60" s="8" t="s">
        <v>13</v>
      </c>
      <c r="L60" s="1" t="s">
        <v>1</v>
      </c>
      <c r="M60" s="2">
        <v>2</v>
      </c>
      <c r="N60" s="2" t="s">
        <v>0</v>
      </c>
      <c r="O60" s="2" t="s">
        <v>21</v>
      </c>
      <c r="T60" s="8" t="s">
        <v>13</v>
      </c>
      <c r="U60" s="1" t="s">
        <v>1</v>
      </c>
      <c r="V60" s="2">
        <v>2</v>
      </c>
      <c r="W60" s="2" t="s">
        <v>0</v>
      </c>
      <c r="X60" s="2" t="s">
        <v>21</v>
      </c>
    </row>
    <row r="61" spans="1:24" x14ac:dyDescent="0.3">
      <c r="A61" s="9" t="s">
        <v>2</v>
      </c>
      <c r="B61" s="1">
        <v>317</v>
      </c>
      <c r="C61" s="2">
        <v>165</v>
      </c>
      <c r="D61" s="3">
        <v>123</v>
      </c>
      <c r="E61" s="11">
        <v>70</v>
      </c>
      <c r="F61" s="3"/>
      <c r="G61" s="3"/>
      <c r="H61" s="11"/>
      <c r="K61" s="9" t="s">
        <v>2</v>
      </c>
      <c r="L61" s="1">
        <v>317</v>
      </c>
      <c r="M61" s="2">
        <v>200</v>
      </c>
      <c r="N61" s="3">
        <v>109</v>
      </c>
      <c r="O61" s="11">
        <v>65</v>
      </c>
      <c r="T61" s="9" t="s">
        <v>2</v>
      </c>
      <c r="U61" s="1">
        <v>654</v>
      </c>
      <c r="V61" s="2">
        <v>501</v>
      </c>
      <c r="W61" s="3">
        <v>451</v>
      </c>
      <c r="X61" s="11">
        <v>410</v>
      </c>
    </row>
    <row r="62" spans="1:24" x14ac:dyDescent="0.3">
      <c r="A62" s="9" t="s">
        <v>3</v>
      </c>
      <c r="B62" s="1">
        <v>299</v>
      </c>
      <c r="C62" s="2">
        <v>163</v>
      </c>
      <c r="D62" s="2">
        <v>125</v>
      </c>
      <c r="E62" s="2">
        <v>66</v>
      </c>
      <c r="F62" s="2"/>
      <c r="G62" s="2"/>
      <c r="H62" s="2"/>
      <c r="K62" s="9" t="s">
        <v>3</v>
      </c>
      <c r="L62" s="1">
        <v>299</v>
      </c>
      <c r="M62" s="2">
        <v>199</v>
      </c>
      <c r="N62" s="2">
        <v>112</v>
      </c>
      <c r="O62" s="2">
        <v>66</v>
      </c>
      <c r="T62" s="9" t="s">
        <v>3</v>
      </c>
      <c r="U62" s="1">
        <v>670</v>
      </c>
      <c r="V62" s="2">
        <v>528</v>
      </c>
      <c r="W62" s="2">
        <v>458</v>
      </c>
      <c r="X62" s="2">
        <v>402</v>
      </c>
    </row>
    <row r="63" spans="1:24" x14ac:dyDescent="0.3">
      <c r="A63" s="9" t="s">
        <v>4</v>
      </c>
      <c r="B63" s="1">
        <v>307</v>
      </c>
      <c r="C63" s="2">
        <v>166</v>
      </c>
      <c r="D63" s="2">
        <v>124</v>
      </c>
      <c r="E63" s="2">
        <v>68</v>
      </c>
      <c r="F63" s="2"/>
      <c r="G63" s="2"/>
      <c r="H63" s="2"/>
      <c r="K63" s="9" t="s">
        <v>4</v>
      </c>
      <c r="L63" s="1">
        <v>307</v>
      </c>
      <c r="M63" s="2">
        <v>208</v>
      </c>
      <c r="N63" s="2">
        <v>113</v>
      </c>
      <c r="O63" s="2">
        <v>64</v>
      </c>
      <c r="T63" s="9" t="s">
        <v>4</v>
      </c>
      <c r="U63" s="1">
        <v>658</v>
      </c>
      <c r="V63" s="2">
        <v>507</v>
      </c>
      <c r="W63" s="2">
        <v>439</v>
      </c>
      <c r="X63" s="2">
        <v>402</v>
      </c>
    </row>
    <row r="64" spans="1:24" x14ac:dyDescent="0.3">
      <c r="A64" s="9" t="s">
        <v>5</v>
      </c>
      <c r="B64" s="1">
        <v>303</v>
      </c>
      <c r="C64" s="2">
        <v>165</v>
      </c>
      <c r="D64" s="2">
        <v>121</v>
      </c>
      <c r="E64" s="2">
        <v>67</v>
      </c>
      <c r="F64" s="2"/>
      <c r="G64" s="2"/>
      <c r="H64" s="2"/>
      <c r="K64" s="9" t="s">
        <v>5</v>
      </c>
      <c r="L64" s="1">
        <v>303</v>
      </c>
      <c r="M64" s="2">
        <v>216</v>
      </c>
      <c r="N64" s="2">
        <v>110</v>
      </c>
      <c r="O64" s="2">
        <v>66</v>
      </c>
      <c r="T64" s="9" t="s">
        <v>5</v>
      </c>
      <c r="U64" s="1">
        <v>679</v>
      </c>
      <c r="V64" s="2">
        <v>506</v>
      </c>
      <c r="W64" s="2">
        <v>447</v>
      </c>
      <c r="X64" s="2">
        <v>402</v>
      </c>
    </row>
    <row r="65" spans="1:24" x14ac:dyDescent="0.3">
      <c r="A65" s="9" t="s">
        <v>6</v>
      </c>
      <c r="B65" s="1">
        <v>305</v>
      </c>
      <c r="C65" s="2">
        <v>166</v>
      </c>
      <c r="D65" s="2">
        <v>124</v>
      </c>
      <c r="E65" s="2">
        <v>67</v>
      </c>
      <c r="F65" s="2"/>
      <c r="G65" s="2"/>
      <c r="H65" s="2"/>
      <c r="K65" s="9" t="s">
        <v>6</v>
      </c>
      <c r="L65" s="1">
        <v>305</v>
      </c>
      <c r="M65" s="2">
        <v>204</v>
      </c>
      <c r="N65" s="2">
        <v>113</v>
      </c>
      <c r="O65" s="2">
        <v>65</v>
      </c>
      <c r="T65" s="9" t="s">
        <v>6</v>
      </c>
      <c r="U65" s="1">
        <v>659</v>
      </c>
      <c r="V65" s="2">
        <v>509</v>
      </c>
      <c r="W65" s="2">
        <v>452</v>
      </c>
      <c r="X65" s="2">
        <v>387</v>
      </c>
    </row>
    <row r="66" spans="1:24" x14ac:dyDescent="0.3">
      <c r="A66" s="9" t="s">
        <v>7</v>
      </c>
      <c r="B66" s="1">
        <v>294</v>
      </c>
      <c r="C66" s="2">
        <v>163</v>
      </c>
      <c r="D66" s="2">
        <v>127</v>
      </c>
      <c r="E66" s="2">
        <v>64</v>
      </c>
      <c r="F66" s="2"/>
      <c r="G66" s="2"/>
      <c r="H66" s="2"/>
      <c r="K66" s="9" t="s">
        <v>7</v>
      </c>
      <c r="L66" s="1">
        <v>294</v>
      </c>
      <c r="M66" s="2">
        <v>209</v>
      </c>
      <c r="N66" s="2">
        <v>110</v>
      </c>
      <c r="O66" s="2">
        <v>64</v>
      </c>
      <c r="T66" s="9" t="s">
        <v>7</v>
      </c>
      <c r="U66" s="1">
        <v>682</v>
      </c>
      <c r="V66" s="2">
        <v>516</v>
      </c>
      <c r="W66" s="2">
        <v>437</v>
      </c>
      <c r="X66" s="2">
        <v>395</v>
      </c>
    </row>
    <row r="67" spans="1:24" x14ac:dyDescent="0.3">
      <c r="A67" s="9" t="s">
        <v>8</v>
      </c>
      <c r="B67" s="1">
        <v>316</v>
      </c>
      <c r="C67" s="2"/>
      <c r="D67" s="2">
        <v>125</v>
      </c>
      <c r="E67" s="2">
        <v>67</v>
      </c>
      <c r="F67" s="2"/>
      <c r="G67" s="2"/>
      <c r="H67" s="2"/>
      <c r="K67" s="9" t="s">
        <v>8</v>
      </c>
      <c r="L67" s="1">
        <v>316</v>
      </c>
      <c r="M67" s="2">
        <v>203</v>
      </c>
      <c r="N67" s="2">
        <v>116</v>
      </c>
      <c r="O67" s="2">
        <v>64</v>
      </c>
      <c r="T67" s="9" t="s">
        <v>8</v>
      </c>
      <c r="U67" s="1">
        <v>670</v>
      </c>
      <c r="V67" s="2">
        <v>498</v>
      </c>
      <c r="W67" s="2">
        <v>443</v>
      </c>
      <c r="X67" s="2">
        <v>392</v>
      </c>
    </row>
    <row r="68" spans="1:24" x14ac:dyDescent="0.3">
      <c r="A68" s="9" t="s">
        <v>9</v>
      </c>
      <c r="B68" s="1">
        <v>300</v>
      </c>
      <c r="C68" s="2"/>
      <c r="D68" s="2">
        <v>128</v>
      </c>
      <c r="E68" s="2">
        <v>65</v>
      </c>
      <c r="F68" s="2"/>
      <c r="G68" s="2"/>
      <c r="H68" s="2"/>
      <c r="K68" s="9" t="s">
        <v>9</v>
      </c>
      <c r="L68" s="1">
        <v>300</v>
      </c>
      <c r="M68" s="2">
        <v>204</v>
      </c>
      <c r="N68" s="2">
        <v>113</v>
      </c>
      <c r="O68" s="2">
        <v>65</v>
      </c>
      <c r="T68" s="9" t="s">
        <v>9</v>
      </c>
      <c r="U68" s="1">
        <v>660</v>
      </c>
      <c r="V68" s="2">
        <v>509</v>
      </c>
      <c r="W68" s="2">
        <v>433</v>
      </c>
      <c r="X68" s="2">
        <v>390</v>
      </c>
    </row>
    <row r="69" spans="1:24" x14ac:dyDescent="0.3">
      <c r="A69" s="9" t="s">
        <v>10</v>
      </c>
      <c r="B69" s="1">
        <v>306</v>
      </c>
      <c r="C69" s="2"/>
      <c r="D69" s="2">
        <v>123</v>
      </c>
      <c r="E69" s="2">
        <v>67</v>
      </c>
      <c r="F69" s="2"/>
      <c r="G69" s="2"/>
      <c r="H69" s="2"/>
      <c r="K69" s="9" t="s">
        <v>10</v>
      </c>
      <c r="L69" s="1">
        <v>306</v>
      </c>
      <c r="M69" s="2">
        <v>207</v>
      </c>
      <c r="N69" s="2">
        <v>110</v>
      </c>
      <c r="O69" s="2">
        <v>64</v>
      </c>
      <c r="T69" s="9" t="s">
        <v>10</v>
      </c>
      <c r="U69" s="1">
        <v>658</v>
      </c>
      <c r="V69" s="2">
        <v>489</v>
      </c>
      <c r="W69" s="2">
        <v>444</v>
      </c>
      <c r="X69" s="2">
        <v>395</v>
      </c>
    </row>
    <row r="70" spans="1:24" x14ac:dyDescent="0.3">
      <c r="A70" s="9" t="s">
        <v>11</v>
      </c>
      <c r="B70" s="1">
        <v>307</v>
      </c>
      <c r="C70" s="2"/>
      <c r="D70" s="2">
        <v>123</v>
      </c>
      <c r="E70" s="2">
        <v>70</v>
      </c>
      <c r="F70" s="2"/>
      <c r="G70" s="2"/>
      <c r="H70" s="2"/>
      <c r="K70" s="9" t="s">
        <v>11</v>
      </c>
      <c r="L70" s="1">
        <v>307</v>
      </c>
      <c r="M70" s="2">
        <v>214</v>
      </c>
      <c r="N70" s="2">
        <v>113</v>
      </c>
      <c r="O70" s="2">
        <v>65</v>
      </c>
      <c r="T70" s="9" t="s">
        <v>11</v>
      </c>
      <c r="U70" s="1">
        <v>660</v>
      </c>
      <c r="V70" s="2">
        <v>489</v>
      </c>
      <c r="W70" s="2">
        <v>446</v>
      </c>
      <c r="X70" s="2">
        <v>385</v>
      </c>
    </row>
    <row r="71" spans="1:24" x14ac:dyDescent="0.3">
      <c r="A71" s="4" t="s">
        <v>14</v>
      </c>
      <c r="B71" s="1">
        <f t="shared" ref="B71" si="36">AVERAGE(B61:B70)</f>
        <v>305.39999999999998</v>
      </c>
      <c r="C71" s="4">
        <f>AVERAGE(C61:C70)</f>
        <v>164.66666666666666</v>
      </c>
      <c r="D71" s="4">
        <f>AVERAGE(D61:D70)</f>
        <v>124.3</v>
      </c>
      <c r="E71" s="4">
        <f t="shared" ref="E71" si="37">AVERAGE(E61:E70)</f>
        <v>67.099999999999994</v>
      </c>
      <c r="F71" s="4"/>
      <c r="G71" s="4"/>
      <c r="H71" s="4"/>
      <c r="K71" s="4" t="s">
        <v>14</v>
      </c>
      <c r="L71" s="1">
        <f t="shared" ref="L71" si="38">AVERAGE(L61:L70)</f>
        <v>305.39999999999998</v>
      </c>
      <c r="M71" s="4">
        <f>AVERAGE(M61:M70)</f>
        <v>206.4</v>
      </c>
      <c r="N71" s="4">
        <f t="shared" ref="N71:O71" si="39">AVERAGE(N61:N70)</f>
        <v>111.9</v>
      </c>
      <c r="O71" s="4">
        <f t="shared" si="39"/>
        <v>64.8</v>
      </c>
      <c r="T71" s="4" t="s">
        <v>14</v>
      </c>
      <c r="U71" s="1">
        <f t="shared" ref="U71" si="40">AVERAGE(U61:U70)</f>
        <v>665</v>
      </c>
      <c r="V71" s="4">
        <f>AVERAGE(V61:V70)</f>
        <v>505.2</v>
      </c>
      <c r="W71" s="4">
        <f t="shared" ref="W71:X71" si="41">AVERAGE(W61:W70)</f>
        <v>445</v>
      </c>
      <c r="X71" s="4">
        <f t="shared" si="41"/>
        <v>396</v>
      </c>
    </row>
    <row r="72" spans="1:24" x14ac:dyDescent="0.3">
      <c r="A72" s="10" t="s">
        <v>15</v>
      </c>
      <c r="B72" s="1">
        <f>ROUND((B71-B71)/B71,3)</f>
        <v>0</v>
      </c>
      <c r="C72" s="5">
        <f t="shared" ref="C72:E72" si="42">ROUND(($B71-C71)/$B71,3)</f>
        <v>0.46100000000000002</v>
      </c>
      <c r="D72" s="5">
        <f t="shared" si="42"/>
        <v>0.59299999999999997</v>
      </c>
      <c r="E72" s="5">
        <f t="shared" si="42"/>
        <v>0.78</v>
      </c>
      <c r="F72" s="5"/>
      <c r="G72" s="5"/>
      <c r="H72" s="5"/>
      <c r="K72" s="10" t="s">
        <v>15</v>
      </c>
      <c r="L72" s="1">
        <f>ROUND((L71-L71)/L71,3)</f>
        <v>0</v>
      </c>
      <c r="M72" s="5">
        <f t="shared" ref="M72:O72" si="43">ROUND(($B71-M71)/$B71,3)</f>
        <v>0.32400000000000001</v>
      </c>
      <c r="N72" s="5">
        <f t="shared" si="43"/>
        <v>0.63400000000000001</v>
      </c>
      <c r="O72" s="5">
        <f t="shared" si="43"/>
        <v>0.78800000000000003</v>
      </c>
      <c r="T72" s="10" t="s">
        <v>15</v>
      </c>
      <c r="U72" s="1">
        <f>ROUND((U71-U71)/U71,3)</f>
        <v>0</v>
      </c>
      <c r="V72" s="5">
        <f>ROUND(($U71-V71)/$U71,3)</f>
        <v>0.24</v>
      </c>
      <c r="W72" s="5">
        <f t="shared" ref="W72:X72" si="44">ROUND(($U71-W71)/$U71,3)</f>
        <v>0.33100000000000002</v>
      </c>
      <c r="X72" s="5">
        <f t="shared" si="44"/>
        <v>0.40500000000000003</v>
      </c>
    </row>
    <row r="73" spans="1:24" x14ac:dyDescent="0.3">
      <c r="A73" s="6" t="s">
        <v>16</v>
      </c>
      <c r="B73" s="1" t="s">
        <v>18</v>
      </c>
      <c r="C73" s="6">
        <f>($B71/C71)</f>
        <v>1.8546558704453442</v>
      </c>
      <c r="D73" s="6">
        <f t="shared" ref="D73:E73" si="45">($B71/D71)</f>
        <v>2.4569589702333063</v>
      </c>
      <c r="E73" s="6">
        <f t="shared" si="45"/>
        <v>4.5514157973174365</v>
      </c>
      <c r="F73" s="6"/>
      <c r="G73" s="6"/>
      <c r="H73" s="6"/>
      <c r="K73" s="6" t="s">
        <v>16</v>
      </c>
      <c r="L73" s="1" t="s">
        <v>18</v>
      </c>
      <c r="M73" s="6">
        <f>($B71/M71)</f>
        <v>1.4796511627906974</v>
      </c>
      <c r="N73" s="6">
        <f t="shared" ref="N73:O73" si="46">($B71/N71)</f>
        <v>2.7292225201072382</v>
      </c>
      <c r="O73" s="6">
        <f t="shared" si="46"/>
        <v>4.7129629629629628</v>
      </c>
      <c r="T73" s="6" t="s">
        <v>16</v>
      </c>
      <c r="U73" s="1" t="s">
        <v>18</v>
      </c>
      <c r="V73" s="6">
        <f>($B71/V71)</f>
        <v>0.60451306413301664</v>
      </c>
      <c r="W73" s="6">
        <f t="shared" ref="W73:X73" si="47">($B71/W71)</f>
        <v>0.68629213483146068</v>
      </c>
      <c r="X73" s="6">
        <f t="shared" si="47"/>
        <v>0.77121212121212113</v>
      </c>
    </row>
    <row r="74" spans="1:24" x14ac:dyDescent="0.3">
      <c r="A74" s="7" t="s">
        <v>17</v>
      </c>
      <c r="B74" s="1" t="s">
        <v>18</v>
      </c>
      <c r="C74" s="7">
        <f>(C73/2)</f>
        <v>0.9273279352226721</v>
      </c>
      <c r="D74" s="7">
        <f>(D73/4)</f>
        <v>0.61423974255832658</v>
      </c>
      <c r="E74" s="7">
        <f>(E73/8)</f>
        <v>0.56892697466467956</v>
      </c>
      <c r="F74" s="7"/>
      <c r="G74" s="7"/>
      <c r="H74" s="7"/>
      <c r="K74" s="7" t="s">
        <v>17</v>
      </c>
      <c r="L74" s="1" t="s">
        <v>18</v>
      </c>
      <c r="M74" s="7">
        <f>(M73/2)</f>
        <v>0.73982558139534871</v>
      </c>
      <c r="N74" s="7">
        <f>(N73/4)</f>
        <v>0.68230563002680955</v>
      </c>
      <c r="O74" s="7">
        <f>(O73/8)</f>
        <v>0.58912037037037035</v>
      </c>
      <c r="T74" s="7" t="s">
        <v>17</v>
      </c>
      <c r="U74" s="1" t="s">
        <v>18</v>
      </c>
      <c r="V74" s="7">
        <f>(V73/2)</f>
        <v>0.30225653206650832</v>
      </c>
      <c r="W74" s="7">
        <f>(W73/4)</f>
        <v>0.17157303370786517</v>
      </c>
      <c r="X74" s="7">
        <f>(X73/8)</f>
        <v>9.6401515151515141E-2</v>
      </c>
    </row>
    <row r="78" spans="1:24" ht="23.4" x14ac:dyDescent="0.45">
      <c r="A78" s="15" t="s">
        <v>38</v>
      </c>
      <c r="B78" s="15"/>
      <c r="C78" s="15"/>
      <c r="D78" s="15"/>
      <c r="K78" s="15" t="s">
        <v>39</v>
      </c>
      <c r="L78" s="15"/>
      <c r="M78" s="15"/>
      <c r="N78" s="15"/>
      <c r="T78" s="15" t="s">
        <v>40</v>
      </c>
      <c r="U78" s="15"/>
      <c r="V78" s="15"/>
      <c r="W78" s="15"/>
    </row>
    <row r="79" spans="1:24" ht="43.2" x14ac:dyDescent="0.3">
      <c r="A79" s="8" t="s">
        <v>13</v>
      </c>
      <c r="B79" s="1" t="s">
        <v>1</v>
      </c>
      <c r="C79" s="2" t="s">
        <v>12</v>
      </c>
      <c r="D79" s="2" t="s">
        <v>0</v>
      </c>
      <c r="E79" s="2" t="s">
        <v>21</v>
      </c>
      <c r="K79" s="8" t="s">
        <v>13</v>
      </c>
      <c r="L79" s="1" t="s">
        <v>1</v>
      </c>
      <c r="M79" s="2" t="s">
        <v>12</v>
      </c>
      <c r="N79" s="2" t="s">
        <v>0</v>
      </c>
      <c r="O79" s="2" t="s">
        <v>21</v>
      </c>
      <c r="T79" s="8" t="s">
        <v>13</v>
      </c>
      <c r="U79" s="1" t="s">
        <v>1</v>
      </c>
      <c r="V79" s="2" t="s">
        <v>12</v>
      </c>
      <c r="W79" s="2" t="s">
        <v>0</v>
      </c>
      <c r="X79" s="2" t="s">
        <v>21</v>
      </c>
    </row>
    <row r="80" spans="1:24" x14ac:dyDescent="0.3">
      <c r="A80" s="9" t="s">
        <v>2</v>
      </c>
      <c r="B80" s="1">
        <v>158</v>
      </c>
      <c r="C80" s="2">
        <v>118</v>
      </c>
      <c r="D80" s="3">
        <v>80</v>
      </c>
      <c r="E80" s="11">
        <v>48</v>
      </c>
      <c r="K80" s="9" t="s">
        <v>2</v>
      </c>
      <c r="L80" s="1">
        <v>311</v>
      </c>
      <c r="M80" s="2">
        <v>222</v>
      </c>
      <c r="N80" s="3">
        <v>167</v>
      </c>
      <c r="O80" s="2">
        <v>95</v>
      </c>
      <c r="T80" s="9" t="s">
        <v>2</v>
      </c>
      <c r="U80" s="1">
        <v>483</v>
      </c>
      <c r="V80" s="2">
        <v>345</v>
      </c>
      <c r="W80" s="3">
        <v>267</v>
      </c>
      <c r="X80" s="2">
        <v>126</v>
      </c>
    </row>
    <row r="81" spans="1:24" x14ac:dyDescent="0.3">
      <c r="A81" s="9" t="s">
        <v>3</v>
      </c>
      <c r="B81" s="1">
        <v>152</v>
      </c>
      <c r="C81" s="2">
        <v>115</v>
      </c>
      <c r="D81" s="2">
        <v>84</v>
      </c>
      <c r="E81" s="2">
        <v>48</v>
      </c>
      <c r="K81" s="9" t="s">
        <v>3</v>
      </c>
      <c r="L81" s="1">
        <v>313</v>
      </c>
      <c r="M81" s="2">
        <v>231</v>
      </c>
      <c r="N81" s="2">
        <v>170</v>
      </c>
      <c r="O81" s="2">
        <v>99</v>
      </c>
      <c r="T81" s="9" t="s">
        <v>3</v>
      </c>
      <c r="U81" s="1">
        <v>485</v>
      </c>
      <c r="V81" s="2">
        <v>363</v>
      </c>
      <c r="W81" s="2">
        <v>277</v>
      </c>
      <c r="X81" s="2">
        <v>128</v>
      </c>
    </row>
    <row r="82" spans="1:24" x14ac:dyDescent="0.3">
      <c r="A82" s="9" t="s">
        <v>4</v>
      </c>
      <c r="B82" s="1">
        <v>149</v>
      </c>
      <c r="C82" s="2">
        <v>113</v>
      </c>
      <c r="D82" s="2">
        <v>82</v>
      </c>
      <c r="E82" s="2">
        <v>46</v>
      </c>
      <c r="K82" s="9" t="s">
        <v>4</v>
      </c>
      <c r="L82" s="1">
        <v>316</v>
      </c>
      <c r="M82" s="2">
        <v>231</v>
      </c>
      <c r="N82" s="2">
        <v>175</v>
      </c>
      <c r="O82" s="2">
        <v>93</v>
      </c>
      <c r="T82" s="9" t="s">
        <v>4</v>
      </c>
      <c r="U82" s="1">
        <v>482</v>
      </c>
      <c r="V82" s="2">
        <v>347</v>
      </c>
      <c r="W82" s="2">
        <v>272</v>
      </c>
      <c r="X82" s="2">
        <v>126</v>
      </c>
    </row>
    <row r="83" spans="1:24" x14ac:dyDescent="0.3">
      <c r="A83" s="9" t="s">
        <v>5</v>
      </c>
      <c r="B83" s="1">
        <v>148</v>
      </c>
      <c r="C83" s="2">
        <v>115</v>
      </c>
      <c r="D83" s="2">
        <v>84</v>
      </c>
      <c r="E83" s="2">
        <v>47</v>
      </c>
      <c r="K83" s="9" t="s">
        <v>5</v>
      </c>
      <c r="L83" s="1">
        <v>312</v>
      </c>
      <c r="M83" s="2">
        <v>230</v>
      </c>
      <c r="N83" s="2">
        <v>174</v>
      </c>
      <c r="O83" s="2">
        <v>95</v>
      </c>
      <c r="T83" s="9" t="s">
        <v>5</v>
      </c>
      <c r="U83" s="1">
        <v>489</v>
      </c>
      <c r="V83" s="2">
        <v>345</v>
      </c>
      <c r="W83" s="2">
        <v>267</v>
      </c>
      <c r="X83" s="2">
        <v>125</v>
      </c>
    </row>
    <row r="84" spans="1:24" x14ac:dyDescent="0.3">
      <c r="A84" s="9" t="s">
        <v>6</v>
      </c>
      <c r="B84" s="1">
        <v>156</v>
      </c>
      <c r="C84" s="2">
        <v>115</v>
      </c>
      <c r="D84" s="2">
        <v>82</v>
      </c>
      <c r="E84" s="2">
        <v>46</v>
      </c>
      <c r="K84" s="9" t="s">
        <v>6</v>
      </c>
      <c r="L84" s="1">
        <v>317</v>
      </c>
      <c r="M84" s="2">
        <v>227</v>
      </c>
      <c r="N84" s="2">
        <v>174</v>
      </c>
      <c r="O84" s="2">
        <v>98</v>
      </c>
      <c r="T84" s="9" t="s">
        <v>6</v>
      </c>
      <c r="U84" s="1">
        <v>480</v>
      </c>
      <c r="V84" s="2">
        <v>364</v>
      </c>
      <c r="W84" s="2">
        <v>262</v>
      </c>
      <c r="X84" s="16">
        <v>132</v>
      </c>
    </row>
    <row r="85" spans="1:24" x14ac:dyDescent="0.3">
      <c r="A85" s="9" t="s">
        <v>7</v>
      </c>
      <c r="B85" s="1">
        <v>156</v>
      </c>
      <c r="C85" s="2">
        <v>116</v>
      </c>
      <c r="D85" s="2">
        <v>81</v>
      </c>
      <c r="E85" s="16">
        <v>49</v>
      </c>
      <c r="K85" s="9" t="s">
        <v>7</v>
      </c>
      <c r="L85" s="1">
        <v>309</v>
      </c>
      <c r="M85" s="2">
        <v>232</v>
      </c>
      <c r="N85" s="2">
        <v>174</v>
      </c>
      <c r="O85" s="2">
        <v>95</v>
      </c>
      <c r="T85" s="9" t="s">
        <v>7</v>
      </c>
      <c r="U85" s="1">
        <v>478</v>
      </c>
      <c r="V85" s="2">
        <v>366</v>
      </c>
      <c r="W85" s="17">
        <v>261</v>
      </c>
      <c r="X85" s="2">
        <v>125</v>
      </c>
    </row>
    <row r="86" spans="1:24" x14ac:dyDescent="0.3">
      <c r="A86" s="9" t="s">
        <v>8</v>
      </c>
      <c r="B86" s="1">
        <v>155</v>
      </c>
      <c r="C86" s="2">
        <v>116</v>
      </c>
      <c r="D86" s="2">
        <v>82</v>
      </c>
      <c r="E86" s="2">
        <v>47</v>
      </c>
      <c r="K86" s="9" t="s">
        <v>8</v>
      </c>
      <c r="L86" s="1">
        <v>313</v>
      </c>
      <c r="M86" s="2">
        <v>234</v>
      </c>
      <c r="N86" s="2">
        <v>180</v>
      </c>
      <c r="O86" s="2">
        <v>97</v>
      </c>
      <c r="T86" s="9" t="s">
        <v>8</v>
      </c>
      <c r="U86" s="1">
        <v>501</v>
      </c>
      <c r="V86" s="2">
        <v>346</v>
      </c>
      <c r="W86" s="2">
        <v>271</v>
      </c>
      <c r="X86" s="2">
        <v>121</v>
      </c>
    </row>
    <row r="87" spans="1:24" x14ac:dyDescent="0.3">
      <c r="A87" s="9" t="s">
        <v>9</v>
      </c>
      <c r="B87" s="1">
        <v>153</v>
      </c>
      <c r="C87" s="2">
        <v>113</v>
      </c>
      <c r="D87" s="2">
        <v>84</v>
      </c>
      <c r="E87" s="2">
        <v>49</v>
      </c>
      <c r="K87" s="9" t="s">
        <v>9</v>
      </c>
      <c r="L87" s="1">
        <v>320</v>
      </c>
      <c r="M87" s="2">
        <v>229</v>
      </c>
      <c r="N87" s="2">
        <v>175</v>
      </c>
      <c r="O87" s="2">
        <v>95</v>
      </c>
      <c r="T87" s="9" t="s">
        <v>9</v>
      </c>
      <c r="U87" s="1">
        <v>495</v>
      </c>
      <c r="V87" s="2">
        <v>351</v>
      </c>
      <c r="W87" s="2">
        <v>269</v>
      </c>
      <c r="X87" s="2">
        <v>126</v>
      </c>
    </row>
    <row r="88" spans="1:24" x14ac:dyDescent="0.3">
      <c r="A88" s="9" t="s">
        <v>10</v>
      </c>
      <c r="B88" s="1">
        <v>150</v>
      </c>
      <c r="C88" s="2">
        <v>115</v>
      </c>
      <c r="D88" s="2">
        <v>81</v>
      </c>
      <c r="E88" s="2">
        <v>49</v>
      </c>
      <c r="K88" s="9" t="s">
        <v>10</v>
      </c>
      <c r="L88" s="1">
        <v>317</v>
      </c>
      <c r="M88" s="2">
        <v>222</v>
      </c>
      <c r="N88" s="2">
        <v>177</v>
      </c>
      <c r="O88" s="2">
        <v>99</v>
      </c>
      <c r="T88" s="9" t="s">
        <v>10</v>
      </c>
      <c r="U88" s="1">
        <v>484</v>
      </c>
      <c r="V88" s="2">
        <v>347</v>
      </c>
      <c r="W88" s="2">
        <v>256</v>
      </c>
      <c r="X88" s="2">
        <v>127</v>
      </c>
    </row>
    <row r="89" spans="1:24" x14ac:dyDescent="0.3">
      <c r="A89" s="9" t="s">
        <v>11</v>
      </c>
      <c r="B89" s="1">
        <v>153</v>
      </c>
      <c r="C89" s="2">
        <v>113</v>
      </c>
      <c r="D89" s="2">
        <v>82</v>
      </c>
      <c r="E89" s="2">
        <v>49</v>
      </c>
      <c r="K89" s="9" t="s">
        <v>11</v>
      </c>
      <c r="L89" s="1">
        <v>315</v>
      </c>
      <c r="M89" s="2">
        <v>238</v>
      </c>
      <c r="N89" s="2">
        <v>173</v>
      </c>
      <c r="O89" s="2">
        <v>94</v>
      </c>
      <c r="T89" s="9" t="s">
        <v>11</v>
      </c>
      <c r="U89" s="1">
        <v>489</v>
      </c>
      <c r="V89" s="2">
        <v>350</v>
      </c>
      <c r="W89" s="2">
        <v>269</v>
      </c>
      <c r="X89" s="2">
        <v>126</v>
      </c>
    </row>
    <row r="90" spans="1:24" x14ac:dyDescent="0.3">
      <c r="A90" s="4" t="s">
        <v>14</v>
      </c>
      <c r="B90" s="1">
        <f>AVERAGE(B80:B89)</f>
        <v>153</v>
      </c>
      <c r="C90" s="4">
        <f>AVERAGE(C80:C89)</f>
        <v>114.9</v>
      </c>
      <c r="D90" s="4">
        <f>AVERAGE(D80:D89)</f>
        <v>82.2</v>
      </c>
      <c r="E90" s="4">
        <f>AVERAGE(E80:E89)</f>
        <v>47.8</v>
      </c>
      <c r="K90" s="4" t="s">
        <v>14</v>
      </c>
      <c r="L90" s="1">
        <f>AVERAGE(L80:L89)</f>
        <v>314.3</v>
      </c>
      <c r="M90" s="4">
        <f>AVERAGE(M80:M89)</f>
        <v>229.6</v>
      </c>
      <c r="N90" s="4">
        <f>AVERAGE(N80:N89)</f>
        <v>173.9</v>
      </c>
      <c r="O90" s="4">
        <f>AVERAGE(O80:O89)</f>
        <v>96</v>
      </c>
      <c r="T90" s="4" t="s">
        <v>14</v>
      </c>
      <c r="U90" s="1">
        <f>AVERAGE(U80:U89)</f>
        <v>486.6</v>
      </c>
      <c r="V90" s="4">
        <f>AVERAGE(V80:V89)</f>
        <v>352.4</v>
      </c>
      <c r="W90" s="4">
        <f>AVERAGE(W80:W89)</f>
        <v>267.10000000000002</v>
      </c>
      <c r="X90" s="4">
        <f>AVERAGE(X80:X89)</f>
        <v>126.2</v>
      </c>
    </row>
    <row r="91" spans="1:24" x14ac:dyDescent="0.3">
      <c r="A91" s="10" t="s">
        <v>15</v>
      </c>
      <c r="B91" s="1">
        <f>ROUND((B90-B90)/B90,3)</f>
        <v>0</v>
      </c>
      <c r="C91" s="5">
        <f t="shared" ref="C91:E91" si="48">ROUND(($B90-C90)/$B90,3)</f>
        <v>0.249</v>
      </c>
      <c r="D91" s="5">
        <f t="shared" si="48"/>
        <v>0.46300000000000002</v>
      </c>
      <c r="E91" s="5">
        <f t="shared" si="48"/>
        <v>0.68799999999999994</v>
      </c>
      <c r="K91" s="10" t="s">
        <v>15</v>
      </c>
      <c r="L91" s="1">
        <f>ROUND((L90-L90)/L90,3)</f>
        <v>0</v>
      </c>
      <c r="M91" s="5">
        <f>ROUND(($L90-M90)/$L90,3)</f>
        <v>0.26900000000000002</v>
      </c>
      <c r="N91" s="5">
        <f>ROUND(($L90-N90)/$L90,3)</f>
        <v>0.44700000000000001</v>
      </c>
      <c r="O91" s="5">
        <f>ROUND(($L90-O90)/$L90,3)</f>
        <v>0.69499999999999995</v>
      </c>
      <c r="T91" s="10" t="s">
        <v>15</v>
      </c>
      <c r="U91" s="1">
        <f>ROUND((U90-U90)/U90,3)</f>
        <v>0</v>
      </c>
      <c r="V91" s="5">
        <f>ROUND(($U90-V90)/$U90,3)</f>
        <v>0.27600000000000002</v>
      </c>
      <c r="W91" s="5">
        <f t="shared" ref="W91:X91" si="49">ROUND(($U90-W90)/$U90,3)</f>
        <v>0.45100000000000001</v>
      </c>
      <c r="X91" s="5">
        <f t="shared" si="49"/>
        <v>0.74099999999999999</v>
      </c>
    </row>
    <row r="92" spans="1:24" x14ac:dyDescent="0.3">
      <c r="A92" s="6" t="s">
        <v>16</v>
      </c>
      <c r="B92" s="1" t="s">
        <v>18</v>
      </c>
      <c r="C92" s="6">
        <f>($B90/C90)</f>
        <v>1.3315926892950392</v>
      </c>
      <c r="D92" s="6">
        <f t="shared" ref="D92:E92" si="50">($B90/D90)</f>
        <v>1.8613138686131385</v>
      </c>
      <c r="E92" s="6">
        <f t="shared" si="50"/>
        <v>3.2008368200836821</v>
      </c>
      <c r="K92" s="6" t="s">
        <v>16</v>
      </c>
      <c r="L92" s="1" t="s">
        <v>18</v>
      </c>
      <c r="M92" s="6">
        <f>($B90/M90)</f>
        <v>0.66637630662020908</v>
      </c>
      <c r="N92" s="6">
        <f t="shared" ref="N92:O92" si="51">($B90/N90)</f>
        <v>0.87981598619896484</v>
      </c>
      <c r="O92" s="6">
        <f t="shared" si="51"/>
        <v>1.59375</v>
      </c>
      <c r="T92" s="6" t="s">
        <v>16</v>
      </c>
      <c r="U92" s="1" t="s">
        <v>18</v>
      </c>
      <c r="V92" s="6">
        <f>($B90/V90)</f>
        <v>0.43416572077185017</v>
      </c>
      <c r="W92" s="6">
        <f t="shared" ref="W92:X92" si="52">($B90/W90)</f>
        <v>0.57281916885061768</v>
      </c>
      <c r="X92" s="6">
        <f t="shared" si="52"/>
        <v>1.2123613312202852</v>
      </c>
    </row>
    <row r="93" spans="1:24" x14ac:dyDescent="0.3">
      <c r="A93" s="7" t="s">
        <v>17</v>
      </c>
      <c r="B93" s="1" t="s">
        <v>18</v>
      </c>
      <c r="C93" s="7">
        <f>(C92/2)</f>
        <v>0.66579634464751958</v>
      </c>
      <c r="D93" s="7">
        <f>(D92/4)</f>
        <v>0.46532846715328463</v>
      </c>
      <c r="E93" s="7">
        <f>(E92/8)</f>
        <v>0.40010460251046026</v>
      </c>
      <c r="K93" s="7" t="s">
        <v>17</v>
      </c>
      <c r="L93" s="1" t="s">
        <v>18</v>
      </c>
      <c r="M93" s="7">
        <f>(M92/2)</f>
        <v>0.33318815331010454</v>
      </c>
      <c r="N93" s="7">
        <f>(N92/4)</f>
        <v>0.21995399654974121</v>
      </c>
      <c r="O93" s="7">
        <f>(O92/8)</f>
        <v>0.19921875</v>
      </c>
      <c r="T93" s="7" t="s">
        <v>17</v>
      </c>
      <c r="U93" s="1" t="s">
        <v>18</v>
      </c>
      <c r="V93" s="7">
        <f>(V92/2)</f>
        <v>0.21708286038592509</v>
      </c>
      <c r="W93" s="7">
        <f>(W92/4)</f>
        <v>0.14320479221265442</v>
      </c>
      <c r="X93" s="7">
        <f>(X92/8)</f>
        <v>0.15154516640253565</v>
      </c>
    </row>
    <row r="96" spans="1:24" ht="23.4" x14ac:dyDescent="0.45">
      <c r="A96" s="15" t="s">
        <v>41</v>
      </c>
      <c r="B96" s="15"/>
      <c r="C96" s="15"/>
      <c r="D96" s="15"/>
    </row>
    <row r="97" spans="1:5" ht="28.8" x14ac:dyDescent="0.3">
      <c r="A97" s="8" t="s">
        <v>13</v>
      </c>
      <c r="B97" s="1" t="s">
        <v>1</v>
      </c>
      <c r="C97" s="2" t="s">
        <v>12</v>
      </c>
      <c r="D97" s="2" t="s">
        <v>0</v>
      </c>
      <c r="E97" s="2" t="s">
        <v>21</v>
      </c>
    </row>
    <row r="98" spans="1:5" x14ac:dyDescent="0.3">
      <c r="A98" s="9" t="s">
        <v>2</v>
      </c>
      <c r="B98" s="1">
        <v>654</v>
      </c>
      <c r="C98" s="2">
        <v>438</v>
      </c>
      <c r="D98" s="3">
        <v>371</v>
      </c>
      <c r="E98" s="2">
        <v>171</v>
      </c>
    </row>
    <row r="99" spans="1:5" x14ac:dyDescent="0.3">
      <c r="A99" s="9" t="s">
        <v>3</v>
      </c>
      <c r="B99" s="1">
        <v>670</v>
      </c>
      <c r="C99" s="2">
        <v>429</v>
      </c>
      <c r="D99" s="2">
        <v>369</v>
      </c>
      <c r="E99" s="2">
        <v>172</v>
      </c>
    </row>
    <row r="100" spans="1:5" x14ac:dyDescent="0.3">
      <c r="A100" s="9" t="s">
        <v>4</v>
      </c>
      <c r="B100" s="1">
        <v>658</v>
      </c>
      <c r="C100" s="2">
        <v>430</v>
      </c>
      <c r="D100" s="2">
        <v>370</v>
      </c>
      <c r="E100" s="2">
        <v>172</v>
      </c>
    </row>
    <row r="101" spans="1:5" x14ac:dyDescent="0.3">
      <c r="A101" s="9" t="s">
        <v>5</v>
      </c>
      <c r="B101" s="1">
        <v>679</v>
      </c>
      <c r="C101" s="2">
        <v>440</v>
      </c>
      <c r="D101" s="2">
        <v>360</v>
      </c>
      <c r="E101" s="2">
        <v>173</v>
      </c>
    </row>
    <row r="102" spans="1:5" x14ac:dyDescent="0.3">
      <c r="A102" s="9" t="s">
        <v>6</v>
      </c>
      <c r="B102" s="1">
        <v>659</v>
      </c>
      <c r="C102" s="2">
        <v>438</v>
      </c>
      <c r="D102" s="2">
        <v>376</v>
      </c>
      <c r="E102" s="16">
        <v>169</v>
      </c>
    </row>
    <row r="103" spans="1:5" x14ac:dyDescent="0.3">
      <c r="A103" s="9" t="s">
        <v>7</v>
      </c>
      <c r="B103" s="1">
        <v>682</v>
      </c>
      <c r="C103" s="2">
        <v>449</v>
      </c>
      <c r="D103" s="17">
        <v>369</v>
      </c>
      <c r="E103" s="2">
        <v>178</v>
      </c>
    </row>
    <row r="104" spans="1:5" x14ac:dyDescent="0.3">
      <c r="A104" s="9" t="s">
        <v>8</v>
      </c>
      <c r="B104" s="1">
        <v>670</v>
      </c>
      <c r="C104" s="2">
        <v>437</v>
      </c>
      <c r="D104" s="2">
        <v>366</v>
      </c>
      <c r="E104" s="2">
        <v>165</v>
      </c>
    </row>
    <row r="105" spans="1:5" x14ac:dyDescent="0.3">
      <c r="A105" s="9" t="s">
        <v>9</v>
      </c>
      <c r="B105" s="1">
        <v>660</v>
      </c>
      <c r="C105" s="2">
        <v>446</v>
      </c>
      <c r="D105" s="2">
        <v>366</v>
      </c>
      <c r="E105" s="2">
        <v>169</v>
      </c>
    </row>
    <row r="106" spans="1:5" x14ac:dyDescent="0.3">
      <c r="A106" s="9" t="s">
        <v>10</v>
      </c>
      <c r="B106" s="1">
        <v>658</v>
      </c>
      <c r="C106" s="2">
        <v>435</v>
      </c>
      <c r="D106" s="2">
        <v>356</v>
      </c>
      <c r="E106" s="2">
        <v>170</v>
      </c>
    </row>
    <row r="107" spans="1:5" x14ac:dyDescent="0.3">
      <c r="A107" s="9" t="s">
        <v>11</v>
      </c>
      <c r="B107" s="1">
        <v>660</v>
      </c>
      <c r="C107" s="2">
        <v>431</v>
      </c>
      <c r="D107" s="2">
        <v>369</v>
      </c>
      <c r="E107" s="2">
        <v>166</v>
      </c>
    </row>
    <row r="108" spans="1:5" x14ac:dyDescent="0.3">
      <c r="A108" s="4" t="s">
        <v>14</v>
      </c>
      <c r="B108" s="1">
        <f>AVERAGE(B98:B107)</f>
        <v>665</v>
      </c>
      <c r="C108" s="4">
        <f>AVERAGE(C98:C107)</f>
        <v>437.3</v>
      </c>
      <c r="D108" s="4">
        <f>AVERAGE(D98:D107)</f>
        <v>367.2</v>
      </c>
      <c r="E108" s="4">
        <f>AVERAGE(E98:E107)</f>
        <v>170.5</v>
      </c>
    </row>
    <row r="109" spans="1:5" x14ac:dyDescent="0.3">
      <c r="A109" s="10" t="s">
        <v>15</v>
      </c>
      <c r="B109" s="1">
        <f>ROUND((B108-B108)/B108,3)</f>
        <v>0</v>
      </c>
      <c r="C109" s="5">
        <f>ROUND(($B108-C108)/$B108,3)</f>
        <v>0.34200000000000003</v>
      </c>
      <c r="D109" s="5">
        <f t="shared" ref="D109:E109" si="53">ROUND(($B108-D108)/$B108,3)</f>
        <v>0.44800000000000001</v>
      </c>
      <c r="E109" s="5">
        <f t="shared" si="53"/>
        <v>0.74399999999999999</v>
      </c>
    </row>
    <row r="110" spans="1:5" x14ac:dyDescent="0.3">
      <c r="A110" s="6" t="s">
        <v>16</v>
      </c>
      <c r="B110" s="1" t="s">
        <v>18</v>
      </c>
      <c r="C110" s="6">
        <f>($B108/C108)</f>
        <v>1.520695174937114</v>
      </c>
      <c r="D110" s="6">
        <f t="shared" ref="D110:E110" si="54">($B108/D108)</f>
        <v>1.8110021786492376</v>
      </c>
      <c r="E110" s="6">
        <f t="shared" si="54"/>
        <v>3.9002932551319649</v>
      </c>
    </row>
    <row r="111" spans="1:5" x14ac:dyDescent="0.3">
      <c r="A111" s="7" t="s">
        <v>17</v>
      </c>
      <c r="B111" s="1" t="s">
        <v>18</v>
      </c>
      <c r="C111" s="7">
        <f>(C110/2)</f>
        <v>0.76034758746855702</v>
      </c>
      <c r="D111" s="7">
        <f>(D110/4)</f>
        <v>0.45275054466230941</v>
      </c>
      <c r="E111" s="7">
        <f>(E110/8)</f>
        <v>0.48753665689149561</v>
      </c>
    </row>
  </sheetData>
  <mergeCells count="16">
    <mergeCell ref="A78:D78"/>
    <mergeCell ref="K78:N78"/>
    <mergeCell ref="T78:W78"/>
    <mergeCell ref="A96:D96"/>
    <mergeCell ref="T5:W5"/>
    <mergeCell ref="T23:W23"/>
    <mergeCell ref="A5:D5"/>
    <mergeCell ref="A23:D23"/>
    <mergeCell ref="K5:N5"/>
    <mergeCell ref="T41:W41"/>
    <mergeCell ref="T59:W59"/>
    <mergeCell ref="A41:D41"/>
    <mergeCell ref="A59:D59"/>
    <mergeCell ref="K23:N23"/>
    <mergeCell ref="K41:N41"/>
    <mergeCell ref="K59:N59"/>
  </mergeCells>
  <phoneticPr fontId="1" type="noConversion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Grosjean</cp:lastModifiedBy>
  <dcterms:created xsi:type="dcterms:W3CDTF">2015-06-05T18:19:34Z</dcterms:created>
  <dcterms:modified xsi:type="dcterms:W3CDTF">2025-05-19T01:43:40Z</dcterms:modified>
</cp:coreProperties>
</file>